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ia.casillas\Desktop\FERIA\"/>
    </mc:Choice>
  </mc:AlternateContent>
  <bookViews>
    <workbookView xWindow="-105" yWindow="-105" windowWidth="19425" windowHeight="10305" tabRatio="885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CFG!$A$3:$G$40</definedName>
    <definedName name="_xlnm._FilterDatabase" localSheetId="0" hidden="1">COG!$A$4:$A$77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7" i="5" l="1"/>
  <c r="G36" i="5"/>
  <c r="G9" i="5"/>
  <c r="D40" i="5"/>
  <c r="G40" i="5" s="1"/>
  <c r="D39" i="5"/>
  <c r="G39" i="5" s="1"/>
  <c r="D38" i="5"/>
  <c r="G38" i="5" s="1"/>
  <c r="D37" i="5"/>
  <c r="D36" i="5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3" i="5"/>
  <c r="G23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4" i="5"/>
  <c r="G14" i="5" s="1"/>
  <c r="D13" i="5"/>
  <c r="G13" i="5" s="1"/>
  <c r="D12" i="5"/>
  <c r="G12" i="5" s="1"/>
  <c r="D11" i="5"/>
  <c r="G11" i="5" s="1"/>
  <c r="D10" i="5"/>
  <c r="G10" i="5" s="1"/>
  <c r="D9" i="5"/>
  <c r="D8" i="5"/>
  <c r="G8" i="5" s="1"/>
  <c r="D7" i="5"/>
  <c r="G7" i="5" s="1"/>
  <c r="C36" i="5"/>
  <c r="E36" i="5"/>
  <c r="F36" i="5"/>
  <c r="B36" i="5"/>
  <c r="C6" i="5"/>
  <c r="E6" i="5"/>
  <c r="F6" i="5"/>
  <c r="B6" i="5"/>
  <c r="D6" i="5" s="1"/>
  <c r="G6" i="5" s="1"/>
  <c r="C25" i="5"/>
  <c r="E25" i="5"/>
  <c r="F25" i="5"/>
  <c r="B25" i="5"/>
  <c r="D25" i="5" s="1"/>
  <c r="G25" i="5" s="1"/>
  <c r="C53" i="4"/>
  <c r="E53" i="4"/>
  <c r="F53" i="4"/>
  <c r="B53" i="4"/>
  <c r="G49" i="4"/>
  <c r="G47" i="4"/>
  <c r="G41" i="4"/>
  <c r="G39" i="4"/>
  <c r="D51" i="4"/>
  <c r="G51" i="4" s="1"/>
  <c r="D49" i="4"/>
  <c r="D47" i="4"/>
  <c r="D45" i="4"/>
  <c r="G45" i="4" s="1"/>
  <c r="D43" i="4"/>
  <c r="G43" i="4" s="1"/>
  <c r="D41" i="4"/>
  <c r="D39" i="4"/>
  <c r="D53" i="4" s="1"/>
  <c r="C31" i="4"/>
  <c r="E31" i="4"/>
  <c r="F31" i="4"/>
  <c r="B31" i="4"/>
  <c r="G26" i="4"/>
  <c r="D27" i="4"/>
  <c r="G27" i="4" s="1"/>
  <c r="G31" i="4" s="1"/>
  <c r="D28" i="4"/>
  <c r="G28" i="4" s="1"/>
  <c r="D29" i="4"/>
  <c r="G29" i="4" s="1"/>
  <c r="D26" i="4"/>
  <c r="G14" i="4"/>
  <c r="G10" i="4"/>
  <c r="G9" i="4"/>
  <c r="D8" i="4"/>
  <c r="G8" i="4" s="1"/>
  <c r="D9" i="4"/>
  <c r="D10" i="4"/>
  <c r="D11" i="4"/>
  <c r="G11" i="4" s="1"/>
  <c r="D12" i="4"/>
  <c r="G12" i="4" s="1"/>
  <c r="D13" i="4"/>
  <c r="G13" i="4" s="1"/>
  <c r="D14" i="4"/>
  <c r="D15" i="4"/>
  <c r="G15" i="4" s="1"/>
  <c r="D7" i="4"/>
  <c r="G7" i="4" s="1"/>
  <c r="G14" i="8"/>
  <c r="G12" i="8"/>
  <c r="G10" i="8"/>
  <c r="G8" i="8"/>
  <c r="G6" i="8"/>
  <c r="D10" i="8"/>
  <c r="D8" i="8"/>
  <c r="D6" i="8"/>
  <c r="G75" i="6"/>
  <c r="G72" i="6"/>
  <c r="G67" i="6"/>
  <c r="G64" i="6"/>
  <c r="G59" i="6"/>
  <c r="G56" i="6"/>
  <c r="G51" i="6"/>
  <c r="G48" i="6"/>
  <c r="G40" i="6"/>
  <c r="G32" i="6"/>
  <c r="G24" i="6"/>
  <c r="G16" i="6"/>
  <c r="G8" i="6"/>
  <c r="D76" i="6"/>
  <c r="G76" i="6" s="1"/>
  <c r="D75" i="6"/>
  <c r="D74" i="6"/>
  <c r="G74" i="6" s="1"/>
  <c r="D73" i="6"/>
  <c r="G73" i="6" s="1"/>
  <c r="D72" i="6"/>
  <c r="D71" i="6"/>
  <c r="G71" i="6" s="1"/>
  <c r="D70" i="6"/>
  <c r="G70" i="6" s="1"/>
  <c r="D68" i="6"/>
  <c r="G68" i="6" s="1"/>
  <c r="D67" i="6"/>
  <c r="D66" i="6"/>
  <c r="G66" i="6" s="1"/>
  <c r="D64" i="6"/>
  <c r="D63" i="6"/>
  <c r="G63" i="6" s="1"/>
  <c r="D62" i="6"/>
  <c r="G62" i="6" s="1"/>
  <c r="D61" i="6"/>
  <c r="G61" i="6" s="1"/>
  <c r="D60" i="6"/>
  <c r="G60" i="6" s="1"/>
  <c r="D59" i="6"/>
  <c r="D58" i="6"/>
  <c r="G58" i="6" s="1"/>
  <c r="D56" i="6"/>
  <c r="D55" i="6"/>
  <c r="G55" i="6" s="1"/>
  <c r="D54" i="6"/>
  <c r="G54" i="6" s="1"/>
  <c r="D52" i="6"/>
  <c r="G52" i="6" s="1"/>
  <c r="D51" i="6"/>
  <c r="D50" i="6"/>
  <c r="G50" i="6" s="1"/>
  <c r="D49" i="6"/>
  <c r="G49" i="6" s="1"/>
  <c r="D48" i="6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D15" i="6"/>
  <c r="G15" i="6" s="1"/>
  <c r="D14" i="6"/>
  <c r="G14" i="6" s="1"/>
  <c r="D12" i="6"/>
  <c r="G12" i="6" s="1"/>
  <c r="D11" i="6"/>
  <c r="G11" i="6" s="1"/>
  <c r="D10" i="6"/>
  <c r="G10" i="6" s="1"/>
  <c r="D9" i="6"/>
  <c r="G9" i="6" s="1"/>
  <c r="D8" i="6"/>
  <c r="D7" i="6"/>
  <c r="G7" i="6" s="1"/>
  <c r="D6" i="6"/>
  <c r="G6" i="6" s="1"/>
  <c r="G53" i="4" l="1"/>
  <c r="D31" i="4"/>
  <c r="C69" i="6"/>
  <c r="E69" i="6"/>
  <c r="F69" i="6"/>
  <c r="B69" i="6"/>
  <c r="C65" i="6"/>
  <c r="E65" i="6"/>
  <c r="F65" i="6"/>
  <c r="B65" i="6"/>
  <c r="C57" i="6"/>
  <c r="E57" i="6"/>
  <c r="F57" i="6"/>
  <c r="B57" i="6"/>
  <c r="D57" i="6" s="1"/>
  <c r="G57" i="6" s="1"/>
  <c r="C53" i="6"/>
  <c r="E53" i="6"/>
  <c r="F53" i="6"/>
  <c r="B53" i="6"/>
  <c r="C43" i="6"/>
  <c r="E43" i="6"/>
  <c r="F43" i="6"/>
  <c r="B43" i="6"/>
  <c r="D43" i="6" s="1"/>
  <c r="G43" i="6" s="1"/>
  <c r="C33" i="6"/>
  <c r="E33" i="6"/>
  <c r="F33" i="6"/>
  <c r="B33" i="6"/>
  <c r="C23" i="6"/>
  <c r="E23" i="6"/>
  <c r="F23" i="6"/>
  <c r="B23" i="6"/>
  <c r="D23" i="6" s="1"/>
  <c r="G23" i="6" s="1"/>
  <c r="C13" i="6"/>
  <c r="E13" i="6"/>
  <c r="F13" i="6"/>
  <c r="B13" i="6"/>
  <c r="B5" i="6"/>
  <c r="D5" i="6" s="1"/>
  <c r="G5" i="6" s="1"/>
  <c r="C5" i="6"/>
  <c r="E5" i="6"/>
  <c r="F5" i="6"/>
  <c r="D69" i="6" l="1"/>
  <c r="G69" i="6" s="1"/>
  <c r="G77" i="6" s="1"/>
  <c r="D13" i="6"/>
  <c r="G13" i="6" s="1"/>
  <c r="D33" i="6"/>
  <c r="G33" i="6" s="1"/>
  <c r="D53" i="6"/>
  <c r="G53" i="6" s="1"/>
  <c r="D65" i="6"/>
  <c r="G65" i="6" s="1"/>
  <c r="E77" i="6"/>
  <c r="F77" i="6"/>
  <c r="C77" i="6"/>
  <c r="B77" i="6"/>
  <c r="C16" i="8"/>
  <c r="D16" i="8"/>
  <c r="E16" i="8"/>
  <c r="F16" i="8"/>
  <c r="G16" i="8"/>
  <c r="B16" i="8"/>
  <c r="D77" i="6" l="1"/>
  <c r="C16" i="5"/>
  <c r="C42" i="5" s="1"/>
  <c r="E16" i="5"/>
  <c r="E42" i="5" s="1"/>
  <c r="F16" i="5"/>
  <c r="F42" i="5" s="1"/>
  <c r="B16" i="5"/>
  <c r="B42" i="5" l="1"/>
  <c r="D16" i="5"/>
  <c r="C17" i="4"/>
  <c r="D17" i="4"/>
  <c r="E17" i="4"/>
  <c r="F17" i="4"/>
  <c r="G17" i="4"/>
  <c r="B17" i="4"/>
  <c r="G16" i="5" l="1"/>
  <c r="G42" i="5" s="1"/>
  <c r="D42" i="5"/>
</calcChain>
</file>

<file path=xl/sharedStrings.xml><?xml version="1.0" encoding="utf-8"?>
<sst xmlns="http://schemas.openxmlformats.org/spreadsheetml/2006/main" count="202" uniqueCount="144">
  <si>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</si>
  <si>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</si>
  <si>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</si>
  <si>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</si>
  <si>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</si>
  <si>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</si>
  <si>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</si>
  <si>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</si>
  <si>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</si>
  <si>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</si>
  <si>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</si>
  <si>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</si>
  <si>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</si>
  <si>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</si>
  <si>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</si>
  <si>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</si>
  <si>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</si>
  <si>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</si>
  <si>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</si>
  <si>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</si>
  <si>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</si>
  <si>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</si>
  <si>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</si>
  <si>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</si>
  <si>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</si>
  <si>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</si>
  <si>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</si>
  <si>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</si>
  <si>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</si>
  <si>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</si>
  <si>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</si>
  <si>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</si>
  <si>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</si>
  <si>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</si>
  <si>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</si>
  <si>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</si>
  <si>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</si>
  <si>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</si>
  <si>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</si>
  <si>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</si>
  <si>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</si>
  <si>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</si>
  <si>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</si>
  <si>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</si>
  <si>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</si>
  <si>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</si>
  <si>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</si>
  <si>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</si>
  <si>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</si>
  <si>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</si>
  <si>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</si>
  <si>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</si>
  <si>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</si>
  <si>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</si>
  <si>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</si>
  <si>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</si>
  <si>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</si>
  <si>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</si>
  <si>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</si>
  <si>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</si>
  <si>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</si>
  <si>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</si>
  <si>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</si>
  <si>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</si>
  <si>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</si>
  <si>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</si>
  <si>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</si>
  <si>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</si>
  <si>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</si>
  <si>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</si>
  <si>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</si>
  <si>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</si>
  <si>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</si>
  <si>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</si>
  <si>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</si>
  <si>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</si>
  <si>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</si>
  <si>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</si>
  <si>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Gasto Corriente</t>
  </si>
  <si>
    <t>Gasto de Capital</t>
  </si>
  <si>
    <t>Amortización de la Deuda y Disminución de Pasivos</t>
  </si>
  <si>
    <t>Poder Ejecutivo</t>
  </si>
  <si>
    <t>Poder Legislativo</t>
  </si>
  <si>
    <t>Poder Judicial</t>
  </si>
  <si>
    <t>Órganos Autónomos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</si>
  <si>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</si>
  <si>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</si>
  <si>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</si>
  <si>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</si>
  <si>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</si>
  <si>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</si>
  <si>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</si>
  <si>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Gobierno</t>
  </si>
  <si>
    <t>Legislación</t>
  </si>
  <si>
    <t>Justicia</t>
  </si>
  <si>
    <t>Coordinación de la Politica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</si>
  <si>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</si>
  <si>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</si>
  <si>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</si>
  <si>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</si>
  <si>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</si>
  <si>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</si>
  <si>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</si>
  <si>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</si>
  <si>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</si>
  <si>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</si>
  <si>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</si>
  <si>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</si>
  <si>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</si>
  <si>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</si>
  <si>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</si>
  <si>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</si>
  <si>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</si>
  <si>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</si>
  <si>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</si>
  <si>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</si>
  <si>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</si>
  <si>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</si>
  <si>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</si>
  <si>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</si>
  <si>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</si>
  <si>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</si>
  <si>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</si>
  <si>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Inversiones Financieras y Otras Provisiones</t>
  </si>
  <si>
    <t>Participaciones y Aportaciones</t>
  </si>
  <si>
    <t>Materiales y Suministros</t>
  </si>
  <si>
    <t>Transferencias, Asignaciones, Subsidios y Otras Ayudas</t>
  </si>
  <si>
    <t>Bienes Muebles, Inmuebles e Intangibles</t>
  </si>
  <si>
    <t>NO APLICA</t>
  </si>
  <si>
    <t xml:space="preserve">Patronato de la Feria Estatal de León y Parque Ecológico 
Estado Analítico del Ejercicio del Presupuesto de Egresos
Clasificación por Objeto del Gasto (Capítulo y Concepto)
Del 1 de enero al 31 de diciembre de 2023 </t>
  </si>
  <si>
    <t>Patronato de la Feria Estatal de León y Parque Ecológico 
Estado Analítico del Ejercicio del Presupuesto de Egresos
Clasificación Económica (por Tipo de Gasto)
Del 1 de enero al 31 de diciembre de 2023</t>
  </si>
  <si>
    <t>Patronato de la Feria Estatal de León y Parque Ecológico
Estado Analítico del Ejercicio del Presupuesto de Egresos
Clasificación Funcional (Finalidad y Función)
Del 1 de enero al 31 de diciembre de 2023</t>
  </si>
  <si>
    <t>Patronato de la Feria Estatal de León y Parque Ecológico 
Estado Analítico del Ejercicio del Presupuesto de Egresos
Clasificación Administrativa
Del 1 de enero al 31 de diciembre de 2023</t>
  </si>
  <si>
    <t>15001 Direccion</t>
  </si>
  <si>
    <t>15002 Servicios generales</t>
  </si>
  <si>
    <t>15003 Espectaculos</t>
  </si>
  <si>
    <t>15004 Subdireccion administrativa</t>
  </si>
  <si>
    <t>15005 Recursos humanos</t>
  </si>
  <si>
    <t>15006 Parque explora</t>
  </si>
  <si>
    <t>15007 Comercializacion</t>
  </si>
  <si>
    <t>15008 Seguridad</t>
  </si>
  <si>
    <t>15009 Mercadotecnia</t>
  </si>
  <si>
    <t>Gobierno (Federal/Estatal/Municipal) de León, Guanajuato
Estado Analítico del Ejercicio del Presupuesto de Egresos
Clasificación Administrativa
Del 1 de enero al 31 de diciembre de 2023</t>
  </si>
  <si>
    <t>Sector Paraestatal del Gobierno (Federal/Estatal/Municipal) de León, Guanajuato
Estado Analítico del Ejercicio del Presupuesto de Egresos
Clasificación Administrativa
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</si>
</sst>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3" fontId="8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4" fontId="6" fillId="2" borderId="7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>
      <alignment horizontal="center" vertical="center" wrapText="1"/>
    </xf>
    <xf numFmtId="4" fontId="2" fillId="0" borderId="12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0" fontId="2" fillId="0" borderId="12" xfId="0" applyFont="1" applyBorder="1" applyProtection="1">
      <protection locked="0"/>
    </xf>
    <xf numFmtId="0" fontId="2" fillId="0" borderId="3" xfId="9" applyFont="1" applyBorder="1" applyAlignment="1">
      <alignment horizontal="center" vertical="center"/>
    </xf>
    <xf numFmtId="0" fontId="6" fillId="0" borderId="0" xfId="9" applyFont="1" applyAlignment="1" applyProtection="1">
      <alignment horizontal="center" vertical="center" wrapText="1"/>
      <protection locked="0"/>
    </xf>
    <xf numFmtId="0" fontId="0" fillId="0" borderId="11" xfId="0" applyBorder="1" applyProtection="1">
      <protection locked="0"/>
    </xf>
    <xf numFmtId="4" fontId="0" fillId="0" borderId="12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0" fillId="0" borderId="13" xfId="0" applyNumberFormat="1" applyBorder="1" applyProtection="1">
      <protection locked="0"/>
    </xf>
    <xf numFmtId="4" fontId="2" fillId="0" borderId="12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6" fillId="0" borderId="9" xfId="0" applyFont="1" applyBorder="1" applyAlignment="1" applyProtection="1">
      <alignment horizontal="left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6" xfId="9" applyFont="1" applyFill="1" applyBorder="1" applyAlignment="1">
      <alignment horizontal="center" vertical="center"/>
    </xf>
    <xf numFmtId="0" fontId="6" fillId="2" borderId="8" xfId="9" applyFont="1" applyFill="1" applyBorder="1" applyAlignment="1" applyProtection="1">
      <alignment horizontal="centerContinuous" vertical="center" wrapText="1"/>
      <protection locked="0"/>
    </xf>
    <xf numFmtId="0" fontId="6" fillId="2" borderId="9" xfId="9" applyFont="1" applyFill="1" applyBorder="1" applyAlignment="1" applyProtection="1">
      <alignment horizontal="centerContinuous" vertical="center" wrapText="1"/>
      <protection locked="0"/>
    </xf>
    <xf numFmtId="0" fontId="6" fillId="2" borderId="10" xfId="9" applyFont="1" applyFill="1" applyBorder="1" applyAlignment="1" applyProtection="1">
      <alignment horizontal="centerContinuous" vertical="center" wrapText="1"/>
      <protection locked="0"/>
    </xf>
    <xf numFmtId="0" fontId="2" fillId="0" borderId="0" xfId="0" applyFont="1" applyAlignment="1">
      <alignment horizontal="left" wrapText="1" indent="1"/>
    </xf>
    <xf numFmtId="0" fontId="0" fillId="0" borderId="1" xfId="0" applyBorder="1" applyAlignment="1" applyProtection="1">
      <alignment horizontal="left" indent="1"/>
      <protection locked="0"/>
    </xf>
    <xf numFmtId="0" fontId="6" fillId="0" borderId="9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0" fillId="0" borderId="5" xfId="0" applyBorder="1" applyAlignment="1" applyProtection="1">
      <alignment horizontal="left" indent="1"/>
      <protection locked="0"/>
    </xf>
    <xf numFmtId="0" fontId="2" fillId="0" borderId="0" xfId="0" applyFont="1" applyAlignment="1">
      <alignment horizontal="left" indent="1"/>
    </xf>
    <xf numFmtId="0" fontId="2" fillId="0" borderId="5" xfId="0" applyFont="1" applyBorder="1" applyAlignment="1">
      <alignment horizontal="left" indent="1"/>
    </xf>
    <xf numFmtId="0" fontId="6" fillId="0" borderId="5" xfId="0" applyFont="1" applyBorder="1" applyAlignment="1" applyProtection="1">
      <alignment horizontal="left" indent="1"/>
      <protection locked="0"/>
    </xf>
    <xf numFmtId="0" fontId="2" fillId="0" borderId="0" xfId="0" applyFont="1" applyAlignment="1">
      <alignment horizontal="left" indent="2"/>
    </xf>
    <xf numFmtId="0" fontId="2" fillId="0" borderId="5" xfId="0" applyFont="1" applyBorder="1" applyAlignment="1">
      <alignment horizontal="left" indent="2"/>
    </xf>
    <xf numFmtId="0" fontId="6" fillId="0" borderId="5" xfId="0" applyFont="1" applyBorder="1" applyAlignment="1" applyProtection="1">
      <alignment horizontal="left" indent="2"/>
      <protection locked="0"/>
    </xf>
    <xf numFmtId="0" fontId="6" fillId="0" borderId="1" xfId="0" applyFont="1" applyBorder="1" applyAlignment="1">
      <alignment horizontal="left"/>
    </xf>
    <xf numFmtId="0" fontId="0" fillId="0" borderId="0" xfId="0" applyBorder="1" applyAlignment="1" applyProtection="1">
      <alignment horizontal="left" indent="1"/>
      <protection locked="0"/>
    </xf>
    <xf numFmtId="43" fontId="6" fillId="3" borderId="13" xfId="16" applyFont="1" applyFill="1" applyBorder="1" applyProtection="1">
      <protection locked="0"/>
    </xf>
    <xf numFmtId="4" fontId="6" fillId="3" borderId="7" xfId="0" applyNumberFormat="1" applyFont="1" applyFill="1" applyBorder="1" applyProtection="1">
      <protection locked="0"/>
    </xf>
    <xf numFmtId="4" fontId="6" fillId="3" borderId="14" xfId="0" applyNumberFormat="1" applyFont="1" applyFill="1" applyBorder="1" applyProtection="1">
      <protection locked="0"/>
    </xf>
    <xf numFmtId="4" fontId="2" fillId="0" borderId="14" xfId="16" applyNumberFormat="1" applyFont="1" applyBorder="1" applyProtection="1">
      <protection locked="0"/>
    </xf>
    <xf numFmtId="4" fontId="6" fillId="2" borderId="8" xfId="9" applyNumberFormat="1" applyFont="1" applyFill="1" applyBorder="1" applyAlignment="1" applyProtection="1">
      <alignment horizontal="centerContinuous" vertical="center" wrapText="1"/>
      <protection locked="0"/>
    </xf>
    <xf numFmtId="4" fontId="6" fillId="2" borderId="9" xfId="9" applyNumberFormat="1" applyFont="1" applyFill="1" applyBorder="1" applyAlignment="1" applyProtection="1">
      <alignment horizontal="centerContinuous" vertical="center" wrapText="1"/>
      <protection locked="0"/>
    </xf>
    <xf numFmtId="4" fontId="6" fillId="2" borderId="10" xfId="9" applyNumberFormat="1" applyFont="1" applyFill="1" applyBorder="1" applyAlignment="1" applyProtection="1">
      <alignment horizontal="centerContinuous" vertical="center" wrapText="1"/>
      <protection locked="0"/>
    </xf>
    <xf numFmtId="4" fontId="2" fillId="3" borderId="12" xfId="16" applyNumberFormat="1" applyFont="1" applyFill="1" applyBorder="1" applyProtection="1">
      <protection locked="0"/>
    </xf>
    <xf numFmtId="4" fontId="2" fillId="3" borderId="14" xfId="16" applyNumberFormat="1" applyFont="1" applyFill="1" applyBorder="1" applyProtection="1">
      <protection locked="0"/>
    </xf>
    <xf numFmtId="4" fontId="2" fillId="0" borderId="13" xfId="16" applyNumberFormat="1" applyFont="1" applyBorder="1" applyProtection="1">
      <protection locked="0"/>
    </xf>
    <xf numFmtId="4" fontId="6" fillId="3" borderId="13" xfId="16" applyNumberFormat="1" applyFont="1" applyFill="1" applyBorder="1" applyProtection="1">
      <protection locked="0"/>
    </xf>
    <xf numFmtId="4" fontId="0" fillId="0" borderId="0" xfId="0" applyNumberFormat="1" applyProtection="1">
      <protection locked="0"/>
    </xf>
    <xf numFmtId="4" fontId="2" fillId="3" borderId="13" xfId="16" applyNumberFormat="1" applyFont="1" applyFill="1" applyBorder="1" applyProtection="1">
      <protection locked="0"/>
    </xf>
    <xf numFmtId="4" fontId="2" fillId="3" borderId="14" xfId="0" applyNumberFormat="1" applyFont="1" applyFill="1" applyBorder="1" applyProtection="1">
      <protection locked="0"/>
    </xf>
    <xf numFmtId="4" fontId="2" fillId="3" borderId="13" xfId="0" applyNumberFormat="1" applyFont="1" applyFill="1" applyBorder="1" applyProtection="1">
      <protection locked="0"/>
    </xf>
    <xf numFmtId="4" fontId="0" fillId="3" borderId="14" xfId="0" applyNumberFormat="1" applyFill="1" applyBorder="1" applyProtection="1">
      <protection locked="0"/>
    </xf>
    <xf numFmtId="0" fontId="7" fillId="2" borderId="2" xfId="0" applyFont="1" applyFill="1" applyBorder="1" applyAlignment="1" applyProtection="1">
      <alignment horizontal="center" wrapText="1"/>
      <protection locked="0"/>
    </xf>
    <xf numFmtId="0" fontId="7" fillId="2" borderId="11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7" fillId="2" borderId="11" xfId="0" applyFont="1" applyFill="1" applyBorder="1" applyAlignment="1" applyProtection="1">
      <alignment horizontal="center" wrapText="1"/>
      <protection locked="0"/>
    </xf>
    <xf numFmtId="0" fontId="7" fillId="2" borderId="3" xfId="0" applyFont="1" applyFill="1" applyBorder="1" applyAlignment="1" applyProtection="1">
      <alignment horizontal="center" wrapText="1"/>
      <protection locked="0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77"/>
  <sheetViews>
    <sheetView showGridLines="0" tabSelected="1" zoomScale="80" zoomScaleNormal="80" workbookViewId="0">
      <selection sqref="A1:G1"/>
    </sheetView>
  </sheetViews>
  <sheetFormatPr baseColWidth="10" defaultColWidth="12" defaultRowHeight="11.25" x14ac:dyDescent="0.2"/>
  <cols>
    <col min="1" max="1" width="62.83203125" style="1" customWidth="1"/>
    <col min="2" max="2" width="18.33203125" style="50" customWidth="1"/>
    <col min="3" max="3" width="19.83203125" style="50" customWidth="1"/>
    <col min="4" max="7" width="18.33203125" style="50" customWidth="1"/>
    <col min="8" max="16384" width="12" style="1"/>
  </cols>
  <sheetData>
    <row r="1" spans="1:7" ht="45" customHeight="1" x14ac:dyDescent="0.2">
      <c r="A1" s="55" t="s">
        <v>129</v>
      </c>
      <c r="B1" s="56"/>
      <c r="C1" s="56"/>
      <c r="D1" s="56"/>
      <c r="E1" s="56"/>
      <c r="F1" s="56"/>
      <c r="G1" s="57"/>
    </row>
    <row r="2" spans="1:7" x14ac:dyDescent="0.2">
      <c r="A2" s="20"/>
      <c r="B2" s="43" t="s">
        <v>0</v>
      </c>
      <c r="C2" s="44"/>
      <c r="D2" s="44"/>
      <c r="E2" s="44"/>
      <c r="F2" s="45"/>
      <c r="G2" s="58" t="s">
        <v>7</v>
      </c>
    </row>
    <row r="3" spans="1:7" ht="24.95" customHeight="1" x14ac:dyDescent="0.2">
      <c r="A3" s="21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59"/>
    </row>
    <row r="4" spans="1:7" x14ac:dyDescent="0.2">
      <c r="A4" s="22"/>
      <c r="B4" s="3">
        <v>1</v>
      </c>
      <c r="C4" s="3">
        <v>2</v>
      </c>
      <c r="D4" s="3" t="s">
        <v>8</v>
      </c>
      <c r="E4" s="3">
        <v>4</v>
      </c>
      <c r="F4" s="3">
        <v>5</v>
      </c>
      <c r="G4" s="3" t="s">
        <v>9</v>
      </c>
    </row>
    <row r="5" spans="1:7" x14ac:dyDescent="0.2">
      <c r="A5" s="37" t="s">
        <v>10</v>
      </c>
      <c r="B5" s="46">
        <f>SUM(B6:B12)</f>
        <v>52308348.199999996</v>
      </c>
      <c r="C5" s="46">
        <f t="shared" ref="C5:F5" si="0">SUM(C6:C12)</f>
        <v>2.3283064365386963E-10</v>
      </c>
      <c r="D5" s="46">
        <f>+B5+C5</f>
        <v>52308348.199999996</v>
      </c>
      <c r="E5" s="46">
        <f t="shared" si="0"/>
        <v>50648471.780000001</v>
      </c>
      <c r="F5" s="46">
        <f t="shared" si="0"/>
        <v>49852556.789999999</v>
      </c>
      <c r="G5" s="46">
        <f>+D5-E5</f>
        <v>1659876.4199999943</v>
      </c>
    </row>
    <row r="6" spans="1:7" x14ac:dyDescent="0.2">
      <c r="A6" s="34" t="s">
        <v>11</v>
      </c>
      <c r="B6" s="42">
        <v>27040030.41</v>
      </c>
      <c r="C6" s="42">
        <v>-1422952.15</v>
      </c>
      <c r="D6" s="47">
        <f t="shared" ref="D6:D69" si="1">+B6+C6</f>
        <v>25617078.260000002</v>
      </c>
      <c r="E6" s="42">
        <v>25088729.659999996</v>
      </c>
      <c r="F6" s="42">
        <v>25088729.659999996</v>
      </c>
      <c r="G6" s="47">
        <f t="shared" ref="G6:G69" si="2">+D6-E6</f>
        <v>528348.60000000522</v>
      </c>
    </row>
    <row r="7" spans="1:7" x14ac:dyDescent="0.2">
      <c r="A7" s="34" t="s">
        <v>12</v>
      </c>
      <c r="B7" s="42">
        <v>7186435.5</v>
      </c>
      <c r="C7" s="42">
        <v>822211.81000000017</v>
      </c>
      <c r="D7" s="47">
        <f t="shared" si="1"/>
        <v>8008647.3100000005</v>
      </c>
      <c r="E7" s="42">
        <v>7898070.1099999994</v>
      </c>
      <c r="F7" s="42">
        <v>7898070.1099999994</v>
      </c>
      <c r="G7" s="47">
        <f t="shared" si="2"/>
        <v>110577.20000000112</v>
      </c>
    </row>
    <row r="8" spans="1:7" x14ac:dyDescent="0.2">
      <c r="A8" s="34" t="s">
        <v>13</v>
      </c>
      <c r="B8" s="42">
        <v>5972818.54</v>
      </c>
      <c r="C8" s="42">
        <v>382340.07999999996</v>
      </c>
      <c r="D8" s="47">
        <f t="shared" si="1"/>
        <v>6355158.6200000001</v>
      </c>
      <c r="E8" s="42">
        <v>5772822.8799999999</v>
      </c>
      <c r="F8" s="42">
        <v>5772822.8799999999</v>
      </c>
      <c r="G8" s="47">
        <f t="shared" si="2"/>
        <v>582335.74000000022</v>
      </c>
    </row>
    <row r="9" spans="1:7" x14ac:dyDescent="0.2">
      <c r="A9" s="34" t="s">
        <v>14</v>
      </c>
      <c r="B9" s="42">
        <v>8554363.75</v>
      </c>
      <c r="C9" s="42">
        <v>-122800</v>
      </c>
      <c r="D9" s="47">
        <f t="shared" si="1"/>
        <v>8431563.75</v>
      </c>
      <c r="E9" s="42">
        <v>8240679.9600000009</v>
      </c>
      <c r="F9" s="42">
        <v>7444764.9700000007</v>
      </c>
      <c r="G9" s="47">
        <f t="shared" si="2"/>
        <v>190883.78999999911</v>
      </c>
    </row>
    <row r="10" spans="1:7" x14ac:dyDescent="0.2">
      <c r="A10" s="34" t="s">
        <v>15</v>
      </c>
      <c r="B10" s="42">
        <v>3534200</v>
      </c>
      <c r="C10" s="42">
        <v>341200.26</v>
      </c>
      <c r="D10" s="47">
        <f t="shared" si="1"/>
        <v>3875400.26</v>
      </c>
      <c r="E10" s="42">
        <v>3648169.17</v>
      </c>
      <c r="F10" s="42">
        <v>3648169.17</v>
      </c>
      <c r="G10" s="47">
        <f t="shared" si="2"/>
        <v>227231.08999999985</v>
      </c>
    </row>
    <row r="11" spans="1:7" x14ac:dyDescent="0.2">
      <c r="A11" s="34" t="s">
        <v>16</v>
      </c>
      <c r="B11" s="42">
        <v>20500</v>
      </c>
      <c r="C11" s="42">
        <v>0</v>
      </c>
      <c r="D11" s="47">
        <f t="shared" si="1"/>
        <v>20500</v>
      </c>
      <c r="E11" s="42">
        <v>0</v>
      </c>
      <c r="F11" s="42">
        <v>0</v>
      </c>
      <c r="G11" s="47">
        <f t="shared" si="2"/>
        <v>20500</v>
      </c>
    </row>
    <row r="12" spans="1:7" x14ac:dyDescent="0.2">
      <c r="A12" s="34" t="s">
        <v>17</v>
      </c>
      <c r="B12" s="42">
        <v>0</v>
      </c>
      <c r="C12" s="42">
        <v>0</v>
      </c>
      <c r="D12" s="47">
        <f t="shared" si="1"/>
        <v>0</v>
      </c>
      <c r="E12" s="42">
        <v>0</v>
      </c>
      <c r="F12" s="42">
        <v>0</v>
      </c>
      <c r="G12" s="47">
        <f t="shared" si="2"/>
        <v>0</v>
      </c>
    </row>
    <row r="13" spans="1:7" x14ac:dyDescent="0.2">
      <c r="A13" s="37" t="s">
        <v>125</v>
      </c>
      <c r="B13" s="47">
        <f>SUM(B14:B22)</f>
        <v>7820589.3799999999</v>
      </c>
      <c r="C13" s="47">
        <f t="shared" ref="C13:F13" si="3">SUM(C14:C22)</f>
        <v>-668680.30999999994</v>
      </c>
      <c r="D13" s="47">
        <f t="shared" si="1"/>
        <v>7151909.0700000003</v>
      </c>
      <c r="E13" s="47">
        <f t="shared" si="3"/>
        <v>5984562.0100000007</v>
      </c>
      <c r="F13" s="47">
        <f t="shared" si="3"/>
        <v>5984562.0100000007</v>
      </c>
      <c r="G13" s="47">
        <f t="shared" si="2"/>
        <v>1167347.0599999996</v>
      </c>
    </row>
    <row r="14" spans="1:7" x14ac:dyDescent="0.2">
      <c r="A14" s="34" t="s">
        <v>18</v>
      </c>
      <c r="B14" s="42">
        <v>2145704.4900000002</v>
      </c>
      <c r="C14" s="42">
        <v>385406.6</v>
      </c>
      <c r="D14" s="47">
        <f t="shared" si="1"/>
        <v>2531111.0900000003</v>
      </c>
      <c r="E14" s="42">
        <v>2082336.28</v>
      </c>
      <c r="F14" s="42">
        <v>2082336.28</v>
      </c>
      <c r="G14" s="47">
        <f t="shared" si="2"/>
        <v>448774.81000000029</v>
      </c>
    </row>
    <row r="15" spans="1:7" x14ac:dyDescent="0.2">
      <c r="A15" s="34" t="s">
        <v>19</v>
      </c>
      <c r="B15" s="42">
        <v>1828000</v>
      </c>
      <c r="C15" s="42">
        <v>-575741.89</v>
      </c>
      <c r="D15" s="47">
        <f t="shared" si="1"/>
        <v>1252258.1099999999</v>
      </c>
      <c r="E15" s="42">
        <v>1244610.58</v>
      </c>
      <c r="F15" s="42">
        <v>1244610.58</v>
      </c>
      <c r="G15" s="47">
        <f t="shared" si="2"/>
        <v>7647.5299999997951</v>
      </c>
    </row>
    <row r="16" spans="1:7" x14ac:dyDescent="0.2">
      <c r="A16" s="34" t="s">
        <v>20</v>
      </c>
      <c r="B16" s="42">
        <v>0</v>
      </c>
      <c r="C16" s="42">
        <v>0</v>
      </c>
      <c r="D16" s="47">
        <f t="shared" si="1"/>
        <v>0</v>
      </c>
      <c r="E16" s="42">
        <v>0</v>
      </c>
      <c r="F16" s="42">
        <v>0</v>
      </c>
      <c r="G16" s="47">
        <f t="shared" si="2"/>
        <v>0</v>
      </c>
    </row>
    <row r="17" spans="1:7" x14ac:dyDescent="0.2">
      <c r="A17" s="34" t="s">
        <v>21</v>
      </c>
      <c r="B17" s="42">
        <v>1926925.2499999998</v>
      </c>
      <c r="C17" s="42">
        <v>-431739.31999999995</v>
      </c>
      <c r="D17" s="47">
        <f t="shared" si="1"/>
        <v>1495185.9299999997</v>
      </c>
      <c r="E17" s="42">
        <v>1261768.1100000001</v>
      </c>
      <c r="F17" s="42">
        <v>1261768.1100000001</v>
      </c>
      <c r="G17" s="47">
        <f t="shared" si="2"/>
        <v>233417.8199999996</v>
      </c>
    </row>
    <row r="18" spans="1:7" x14ac:dyDescent="0.2">
      <c r="A18" s="34" t="s">
        <v>22</v>
      </c>
      <c r="B18" s="42">
        <v>415200</v>
      </c>
      <c r="C18" s="42">
        <v>-188918.93</v>
      </c>
      <c r="D18" s="47">
        <f t="shared" si="1"/>
        <v>226281.07</v>
      </c>
      <c r="E18" s="42">
        <v>143772.33000000002</v>
      </c>
      <c r="F18" s="42">
        <v>143772.33000000002</v>
      </c>
      <c r="G18" s="47">
        <f t="shared" si="2"/>
        <v>82508.739999999991</v>
      </c>
    </row>
    <row r="19" spans="1:7" x14ac:dyDescent="0.2">
      <c r="A19" s="34" t="s">
        <v>23</v>
      </c>
      <c r="B19" s="42">
        <v>374180.37</v>
      </c>
      <c r="C19" s="42">
        <v>35538.759999999987</v>
      </c>
      <c r="D19" s="47">
        <f t="shared" si="1"/>
        <v>409719.13</v>
      </c>
      <c r="E19" s="42">
        <v>331915.51</v>
      </c>
      <c r="F19" s="42">
        <v>331915.51</v>
      </c>
      <c r="G19" s="47">
        <f t="shared" si="2"/>
        <v>77803.62</v>
      </c>
    </row>
    <row r="20" spans="1:7" x14ac:dyDescent="0.2">
      <c r="A20" s="34" t="s">
        <v>24</v>
      </c>
      <c r="B20" s="42">
        <v>615994.39</v>
      </c>
      <c r="C20" s="42">
        <v>-94832.409999999974</v>
      </c>
      <c r="D20" s="47">
        <f t="shared" si="1"/>
        <v>521161.98000000004</v>
      </c>
      <c r="E20" s="42">
        <v>475391.64999999997</v>
      </c>
      <c r="F20" s="42">
        <v>475391.64999999997</v>
      </c>
      <c r="G20" s="47">
        <f t="shared" si="2"/>
        <v>45770.330000000075</v>
      </c>
    </row>
    <row r="21" spans="1:7" x14ac:dyDescent="0.2">
      <c r="A21" s="34" t="s">
        <v>25</v>
      </c>
      <c r="B21" s="42">
        <v>22000</v>
      </c>
      <c r="C21" s="42">
        <v>157214</v>
      </c>
      <c r="D21" s="47">
        <f t="shared" si="1"/>
        <v>179214</v>
      </c>
      <c r="E21" s="42">
        <v>59163.839999999997</v>
      </c>
      <c r="F21" s="42">
        <v>59163.839999999997</v>
      </c>
      <c r="G21" s="47">
        <f t="shared" si="2"/>
        <v>120050.16</v>
      </c>
    </row>
    <row r="22" spans="1:7" x14ac:dyDescent="0.2">
      <c r="A22" s="34" t="s">
        <v>26</v>
      </c>
      <c r="B22" s="42">
        <v>492584.87999999995</v>
      </c>
      <c r="C22" s="42">
        <v>44392.88</v>
      </c>
      <c r="D22" s="47">
        <f t="shared" si="1"/>
        <v>536977.75999999989</v>
      </c>
      <c r="E22" s="42">
        <v>385603.71</v>
      </c>
      <c r="F22" s="42">
        <v>385603.71</v>
      </c>
      <c r="G22" s="47">
        <f t="shared" si="2"/>
        <v>151374.04999999987</v>
      </c>
    </row>
    <row r="23" spans="1:7" x14ac:dyDescent="0.2">
      <c r="A23" s="37" t="s">
        <v>27</v>
      </c>
      <c r="B23" s="47">
        <f>SUM(B24:B32)</f>
        <v>124578758.26000001</v>
      </c>
      <c r="C23" s="47">
        <f t="shared" ref="C23:F23" si="4">SUM(C24:C32)</f>
        <v>213144194.53</v>
      </c>
      <c r="D23" s="47">
        <f t="shared" si="1"/>
        <v>337722952.79000002</v>
      </c>
      <c r="E23" s="47">
        <f t="shared" si="4"/>
        <v>134581316.44999999</v>
      </c>
      <c r="F23" s="47">
        <f t="shared" si="4"/>
        <v>134271483.44999999</v>
      </c>
      <c r="G23" s="47">
        <f t="shared" si="2"/>
        <v>203141636.34000003</v>
      </c>
    </row>
    <row r="24" spans="1:7" x14ac:dyDescent="0.2">
      <c r="A24" s="34" t="s">
        <v>28</v>
      </c>
      <c r="B24" s="42">
        <v>12293310.130000001</v>
      </c>
      <c r="C24" s="42">
        <v>6520.4200000000419</v>
      </c>
      <c r="D24" s="47">
        <f t="shared" si="1"/>
        <v>12299830.550000001</v>
      </c>
      <c r="E24" s="42">
        <v>11894886.059999999</v>
      </c>
      <c r="F24" s="42">
        <v>11894886.059999999</v>
      </c>
      <c r="G24" s="47">
        <f t="shared" si="2"/>
        <v>404944.49000000209</v>
      </c>
    </row>
    <row r="25" spans="1:7" x14ac:dyDescent="0.2">
      <c r="A25" s="34" t="s">
        <v>29</v>
      </c>
      <c r="B25" s="42">
        <v>16413720.640000001</v>
      </c>
      <c r="C25" s="42">
        <v>-8081747.3799999999</v>
      </c>
      <c r="D25" s="47">
        <f t="shared" si="1"/>
        <v>8331973.2600000007</v>
      </c>
      <c r="E25" s="42">
        <v>8179148.7300000004</v>
      </c>
      <c r="F25" s="42">
        <v>8179148.7300000004</v>
      </c>
      <c r="G25" s="47">
        <f t="shared" si="2"/>
        <v>152824.53000000026</v>
      </c>
    </row>
    <row r="26" spans="1:7" x14ac:dyDescent="0.2">
      <c r="A26" s="34" t="s">
        <v>30</v>
      </c>
      <c r="B26" s="42">
        <v>7331303.1700000009</v>
      </c>
      <c r="C26" s="42">
        <v>13849604.290000001</v>
      </c>
      <c r="D26" s="47">
        <f t="shared" si="1"/>
        <v>21180907.460000001</v>
      </c>
      <c r="E26" s="42">
        <v>18547279.719999999</v>
      </c>
      <c r="F26" s="42">
        <v>18547279.719999999</v>
      </c>
      <c r="G26" s="47">
        <f t="shared" si="2"/>
        <v>2633627.7400000021</v>
      </c>
    </row>
    <row r="27" spans="1:7" x14ac:dyDescent="0.2">
      <c r="A27" s="34" t="s">
        <v>31</v>
      </c>
      <c r="B27" s="42">
        <v>617986</v>
      </c>
      <c r="C27" s="42">
        <v>64185</v>
      </c>
      <c r="D27" s="47">
        <f t="shared" si="1"/>
        <v>682171</v>
      </c>
      <c r="E27" s="42">
        <v>598996.07000000007</v>
      </c>
      <c r="F27" s="42">
        <v>598996.07000000007</v>
      </c>
      <c r="G27" s="47">
        <f t="shared" si="2"/>
        <v>83174.929999999935</v>
      </c>
    </row>
    <row r="28" spans="1:7" x14ac:dyDescent="0.2">
      <c r="A28" s="34" t="s">
        <v>32</v>
      </c>
      <c r="B28" s="42">
        <v>4522353.040000001</v>
      </c>
      <c r="C28" s="42">
        <v>4276983.8499999996</v>
      </c>
      <c r="D28" s="47">
        <f t="shared" si="1"/>
        <v>8799336.8900000006</v>
      </c>
      <c r="E28" s="42">
        <v>8605807.1900000013</v>
      </c>
      <c r="F28" s="42">
        <v>8605807.1900000013</v>
      </c>
      <c r="G28" s="47">
        <f t="shared" si="2"/>
        <v>193529.69999999925</v>
      </c>
    </row>
    <row r="29" spans="1:7" x14ac:dyDescent="0.2">
      <c r="A29" s="34" t="s">
        <v>33</v>
      </c>
      <c r="B29" s="42">
        <v>6203000</v>
      </c>
      <c r="C29" s="42">
        <v>-315270.8</v>
      </c>
      <c r="D29" s="47">
        <f t="shared" si="1"/>
        <v>5887729.2000000002</v>
      </c>
      <c r="E29" s="42">
        <v>5520689.8000000007</v>
      </c>
      <c r="F29" s="42">
        <v>5520689.8000000007</v>
      </c>
      <c r="G29" s="47">
        <f t="shared" si="2"/>
        <v>367039.39999999944</v>
      </c>
    </row>
    <row r="30" spans="1:7" x14ac:dyDescent="0.2">
      <c r="A30" s="34" t="s">
        <v>34</v>
      </c>
      <c r="B30" s="42">
        <v>1317440</v>
      </c>
      <c r="C30" s="42">
        <v>-108358.09</v>
      </c>
      <c r="D30" s="47">
        <f t="shared" si="1"/>
        <v>1209081.9099999999</v>
      </c>
      <c r="E30" s="42">
        <v>904433.22</v>
      </c>
      <c r="F30" s="42">
        <v>904433.22</v>
      </c>
      <c r="G30" s="47">
        <f t="shared" si="2"/>
        <v>304648.68999999994</v>
      </c>
    </row>
    <row r="31" spans="1:7" x14ac:dyDescent="0.2">
      <c r="A31" s="34" t="s">
        <v>35</v>
      </c>
      <c r="B31" s="42">
        <v>66140000</v>
      </c>
      <c r="C31" s="42">
        <v>203813090.10000002</v>
      </c>
      <c r="D31" s="47">
        <f t="shared" si="1"/>
        <v>269953090.10000002</v>
      </c>
      <c r="E31" s="42">
        <v>73936271.629999995</v>
      </c>
      <c r="F31" s="42">
        <v>73936271.629999995</v>
      </c>
      <c r="G31" s="47">
        <f t="shared" si="2"/>
        <v>196016818.47000003</v>
      </c>
    </row>
    <row r="32" spans="1:7" x14ac:dyDescent="0.2">
      <c r="A32" s="34" t="s">
        <v>36</v>
      </c>
      <c r="B32" s="42">
        <v>9739645.2800000012</v>
      </c>
      <c r="C32" s="42">
        <v>-360812.86</v>
      </c>
      <c r="D32" s="47">
        <f t="shared" si="1"/>
        <v>9378832.4200000018</v>
      </c>
      <c r="E32" s="42">
        <v>6393804.0299999993</v>
      </c>
      <c r="F32" s="42">
        <v>6083971.0300000003</v>
      </c>
      <c r="G32" s="47">
        <f t="shared" si="2"/>
        <v>2985028.3900000025</v>
      </c>
    </row>
    <row r="33" spans="1:7" x14ac:dyDescent="0.2">
      <c r="A33" s="37" t="s">
        <v>126</v>
      </c>
      <c r="B33" s="47">
        <f>SUM(B34:B42)</f>
        <v>9649757.1600000001</v>
      </c>
      <c r="C33" s="47">
        <f t="shared" ref="C33:F33" si="5">SUM(C34:C42)</f>
        <v>-16000</v>
      </c>
      <c r="D33" s="47">
        <f t="shared" si="1"/>
        <v>9633757.1600000001</v>
      </c>
      <c r="E33" s="47">
        <f t="shared" si="5"/>
        <v>9633674.2799999993</v>
      </c>
      <c r="F33" s="47">
        <f t="shared" si="5"/>
        <v>9633674.2799999993</v>
      </c>
      <c r="G33" s="47">
        <f t="shared" si="2"/>
        <v>82.880000000819564</v>
      </c>
    </row>
    <row r="34" spans="1:7" x14ac:dyDescent="0.2">
      <c r="A34" s="34" t="s">
        <v>37</v>
      </c>
      <c r="B34" s="42">
        <v>0</v>
      </c>
      <c r="C34" s="42">
        <v>0</v>
      </c>
      <c r="D34" s="47">
        <f t="shared" si="1"/>
        <v>0</v>
      </c>
      <c r="E34" s="42">
        <v>0</v>
      </c>
      <c r="F34" s="42">
        <v>0</v>
      </c>
      <c r="G34" s="47">
        <f t="shared" si="2"/>
        <v>0</v>
      </c>
    </row>
    <row r="35" spans="1:7" x14ac:dyDescent="0.2">
      <c r="A35" s="34" t="s">
        <v>38</v>
      </c>
      <c r="B35" s="42">
        <v>9649757.1600000001</v>
      </c>
      <c r="C35" s="42">
        <v>-16000</v>
      </c>
      <c r="D35" s="47">
        <f t="shared" si="1"/>
        <v>9633757.1600000001</v>
      </c>
      <c r="E35" s="42">
        <v>9633674.2799999993</v>
      </c>
      <c r="F35" s="42">
        <v>9633674.2799999993</v>
      </c>
      <c r="G35" s="47">
        <f t="shared" si="2"/>
        <v>82.880000000819564</v>
      </c>
    </row>
    <row r="36" spans="1:7" x14ac:dyDescent="0.2">
      <c r="A36" s="34" t="s">
        <v>39</v>
      </c>
      <c r="B36" s="42">
        <v>0</v>
      </c>
      <c r="C36" s="42">
        <v>0</v>
      </c>
      <c r="D36" s="47">
        <f t="shared" si="1"/>
        <v>0</v>
      </c>
      <c r="E36" s="42">
        <v>0</v>
      </c>
      <c r="F36" s="42">
        <v>0</v>
      </c>
      <c r="G36" s="47">
        <f t="shared" si="2"/>
        <v>0</v>
      </c>
    </row>
    <row r="37" spans="1:7" x14ac:dyDescent="0.2">
      <c r="A37" s="34" t="s">
        <v>40</v>
      </c>
      <c r="B37" s="42">
        <v>0</v>
      </c>
      <c r="C37" s="42">
        <v>0</v>
      </c>
      <c r="D37" s="47">
        <f t="shared" si="1"/>
        <v>0</v>
      </c>
      <c r="E37" s="42">
        <v>0</v>
      </c>
      <c r="F37" s="42">
        <v>0</v>
      </c>
      <c r="G37" s="47">
        <f t="shared" si="2"/>
        <v>0</v>
      </c>
    </row>
    <row r="38" spans="1:7" x14ac:dyDescent="0.2">
      <c r="A38" s="34" t="s">
        <v>41</v>
      </c>
      <c r="B38" s="42">
        <v>0</v>
      </c>
      <c r="C38" s="42">
        <v>0</v>
      </c>
      <c r="D38" s="47">
        <f t="shared" si="1"/>
        <v>0</v>
      </c>
      <c r="E38" s="42">
        <v>0</v>
      </c>
      <c r="F38" s="42">
        <v>0</v>
      </c>
      <c r="G38" s="47">
        <f t="shared" si="2"/>
        <v>0</v>
      </c>
    </row>
    <row r="39" spans="1:7" x14ac:dyDescent="0.2">
      <c r="A39" s="34" t="s">
        <v>42</v>
      </c>
      <c r="B39" s="42">
        <v>0</v>
      </c>
      <c r="C39" s="42">
        <v>0</v>
      </c>
      <c r="D39" s="47">
        <f t="shared" si="1"/>
        <v>0</v>
      </c>
      <c r="E39" s="42">
        <v>0</v>
      </c>
      <c r="F39" s="42">
        <v>0</v>
      </c>
      <c r="G39" s="47">
        <f t="shared" si="2"/>
        <v>0</v>
      </c>
    </row>
    <row r="40" spans="1:7" x14ac:dyDescent="0.2">
      <c r="A40" s="34" t="s">
        <v>43</v>
      </c>
      <c r="B40" s="42">
        <v>0</v>
      </c>
      <c r="C40" s="42">
        <v>0</v>
      </c>
      <c r="D40" s="47">
        <f t="shared" si="1"/>
        <v>0</v>
      </c>
      <c r="E40" s="42">
        <v>0</v>
      </c>
      <c r="F40" s="42">
        <v>0</v>
      </c>
      <c r="G40" s="47">
        <f t="shared" si="2"/>
        <v>0</v>
      </c>
    </row>
    <row r="41" spans="1:7" x14ac:dyDescent="0.2">
      <c r="A41" s="34" t="s">
        <v>44</v>
      </c>
      <c r="B41" s="42">
        <v>0</v>
      </c>
      <c r="C41" s="42">
        <v>0</v>
      </c>
      <c r="D41" s="47">
        <f t="shared" si="1"/>
        <v>0</v>
      </c>
      <c r="E41" s="42">
        <v>0</v>
      </c>
      <c r="F41" s="42">
        <v>0</v>
      </c>
      <c r="G41" s="47">
        <f t="shared" si="2"/>
        <v>0</v>
      </c>
    </row>
    <row r="42" spans="1:7" x14ac:dyDescent="0.2">
      <c r="A42" s="34" t="s">
        <v>45</v>
      </c>
      <c r="B42" s="42">
        <v>0</v>
      </c>
      <c r="C42" s="42">
        <v>0</v>
      </c>
      <c r="D42" s="47">
        <f t="shared" si="1"/>
        <v>0</v>
      </c>
      <c r="E42" s="42">
        <v>0</v>
      </c>
      <c r="F42" s="42">
        <v>0</v>
      </c>
      <c r="G42" s="47">
        <f t="shared" si="2"/>
        <v>0</v>
      </c>
    </row>
    <row r="43" spans="1:7" x14ac:dyDescent="0.2">
      <c r="A43" s="37" t="s">
        <v>127</v>
      </c>
      <c r="B43" s="47">
        <f>SUM(B44:B52)</f>
        <v>434900</v>
      </c>
      <c r="C43" s="47">
        <f t="shared" ref="C43:F43" si="6">SUM(C44:C52)</f>
        <v>3717365.78</v>
      </c>
      <c r="D43" s="47">
        <f t="shared" si="1"/>
        <v>4152265.78</v>
      </c>
      <c r="E43" s="47">
        <f t="shared" si="6"/>
        <v>4008823.64</v>
      </c>
      <c r="F43" s="47">
        <f t="shared" si="6"/>
        <v>4008823.64</v>
      </c>
      <c r="G43" s="47">
        <f t="shared" si="2"/>
        <v>143442.13999999966</v>
      </c>
    </row>
    <row r="44" spans="1:7" x14ac:dyDescent="0.2">
      <c r="A44" s="34" t="s">
        <v>46</v>
      </c>
      <c r="B44" s="42">
        <v>28900</v>
      </c>
      <c r="C44" s="42">
        <v>257476</v>
      </c>
      <c r="D44" s="47">
        <f t="shared" si="1"/>
        <v>286376</v>
      </c>
      <c r="E44" s="42">
        <v>221757.9</v>
      </c>
      <c r="F44" s="42">
        <v>221757.9</v>
      </c>
      <c r="G44" s="47">
        <f t="shared" si="2"/>
        <v>64618.100000000006</v>
      </c>
    </row>
    <row r="45" spans="1:7" x14ac:dyDescent="0.2">
      <c r="A45" s="34" t="s">
        <v>47</v>
      </c>
      <c r="B45" s="42">
        <v>0</v>
      </c>
      <c r="C45" s="42">
        <v>11149</v>
      </c>
      <c r="D45" s="47">
        <f t="shared" si="1"/>
        <v>11149</v>
      </c>
      <c r="E45" s="42">
        <v>11149</v>
      </c>
      <c r="F45" s="42">
        <v>11149</v>
      </c>
      <c r="G45" s="47">
        <f t="shared" si="2"/>
        <v>0</v>
      </c>
    </row>
    <row r="46" spans="1:7" x14ac:dyDescent="0.2">
      <c r="A46" s="34" t="s">
        <v>48</v>
      </c>
      <c r="B46" s="42">
        <v>0</v>
      </c>
      <c r="C46" s="42">
        <v>0</v>
      </c>
      <c r="D46" s="47">
        <f t="shared" si="1"/>
        <v>0</v>
      </c>
      <c r="E46" s="42">
        <v>0</v>
      </c>
      <c r="F46" s="42">
        <v>0</v>
      </c>
      <c r="G46" s="47">
        <f t="shared" si="2"/>
        <v>0</v>
      </c>
    </row>
    <row r="47" spans="1:7" x14ac:dyDescent="0.2">
      <c r="A47" s="34" t="s">
        <v>49</v>
      </c>
      <c r="B47" s="42">
        <v>230000</v>
      </c>
      <c r="C47" s="42">
        <v>-230000</v>
      </c>
      <c r="D47" s="47">
        <f t="shared" si="1"/>
        <v>0</v>
      </c>
      <c r="E47" s="42">
        <v>0</v>
      </c>
      <c r="F47" s="42">
        <v>0</v>
      </c>
      <c r="G47" s="47">
        <f t="shared" si="2"/>
        <v>0</v>
      </c>
    </row>
    <row r="48" spans="1:7" x14ac:dyDescent="0.2">
      <c r="A48" s="34" t="s">
        <v>50</v>
      </c>
      <c r="B48" s="42">
        <v>0</v>
      </c>
      <c r="C48" s="42">
        <v>0</v>
      </c>
      <c r="D48" s="47">
        <f t="shared" si="1"/>
        <v>0</v>
      </c>
      <c r="E48" s="42">
        <v>0</v>
      </c>
      <c r="F48" s="42">
        <v>0</v>
      </c>
      <c r="G48" s="47">
        <f t="shared" si="2"/>
        <v>0</v>
      </c>
    </row>
    <row r="49" spans="1:7" x14ac:dyDescent="0.2">
      <c r="A49" s="34" t="s">
        <v>51</v>
      </c>
      <c r="B49" s="42">
        <v>115000</v>
      </c>
      <c r="C49" s="42">
        <v>3690293.78</v>
      </c>
      <c r="D49" s="47">
        <f t="shared" si="1"/>
        <v>3805293.78</v>
      </c>
      <c r="E49" s="42">
        <v>3764105.14</v>
      </c>
      <c r="F49" s="42">
        <v>3764105.14</v>
      </c>
      <c r="G49" s="47">
        <f t="shared" si="2"/>
        <v>41188.639999999665</v>
      </c>
    </row>
    <row r="50" spans="1:7" x14ac:dyDescent="0.2">
      <c r="A50" s="34" t="s">
        <v>52</v>
      </c>
      <c r="B50" s="42">
        <v>0</v>
      </c>
      <c r="C50" s="42">
        <v>0</v>
      </c>
      <c r="D50" s="47">
        <f t="shared" si="1"/>
        <v>0</v>
      </c>
      <c r="E50" s="42">
        <v>0</v>
      </c>
      <c r="F50" s="42">
        <v>0</v>
      </c>
      <c r="G50" s="47">
        <f t="shared" si="2"/>
        <v>0</v>
      </c>
    </row>
    <row r="51" spans="1:7" x14ac:dyDescent="0.2">
      <c r="A51" s="34" t="s">
        <v>53</v>
      </c>
      <c r="B51" s="42">
        <v>0</v>
      </c>
      <c r="C51" s="42">
        <v>0</v>
      </c>
      <c r="D51" s="47">
        <f t="shared" si="1"/>
        <v>0</v>
      </c>
      <c r="E51" s="42">
        <v>0</v>
      </c>
      <c r="F51" s="42">
        <v>0</v>
      </c>
      <c r="G51" s="47">
        <f t="shared" si="2"/>
        <v>0</v>
      </c>
    </row>
    <row r="52" spans="1:7" x14ac:dyDescent="0.2">
      <c r="A52" s="34" t="s">
        <v>54</v>
      </c>
      <c r="B52" s="42">
        <v>61000</v>
      </c>
      <c r="C52" s="42">
        <v>-11553</v>
      </c>
      <c r="D52" s="47">
        <f t="shared" si="1"/>
        <v>49447</v>
      </c>
      <c r="E52" s="42">
        <v>11811.6</v>
      </c>
      <c r="F52" s="42">
        <v>11811.6</v>
      </c>
      <c r="G52" s="47">
        <f t="shared" si="2"/>
        <v>37635.4</v>
      </c>
    </row>
    <row r="53" spans="1:7" x14ac:dyDescent="0.2">
      <c r="A53" s="37" t="s">
        <v>55</v>
      </c>
      <c r="B53" s="47">
        <f>SUM(B54:B56)</f>
        <v>0</v>
      </c>
      <c r="C53" s="47">
        <f t="shared" ref="C53:F53" si="7">SUM(C54:C56)</f>
        <v>0</v>
      </c>
      <c r="D53" s="47">
        <f t="shared" si="1"/>
        <v>0</v>
      </c>
      <c r="E53" s="47">
        <f t="shared" si="7"/>
        <v>0</v>
      </c>
      <c r="F53" s="47">
        <f t="shared" si="7"/>
        <v>0</v>
      </c>
      <c r="G53" s="47">
        <f t="shared" si="2"/>
        <v>0</v>
      </c>
    </row>
    <row r="54" spans="1:7" x14ac:dyDescent="0.2">
      <c r="A54" s="34" t="s">
        <v>56</v>
      </c>
      <c r="B54" s="42">
        <v>0</v>
      </c>
      <c r="C54" s="42">
        <v>0</v>
      </c>
      <c r="D54" s="47">
        <f t="shared" si="1"/>
        <v>0</v>
      </c>
      <c r="E54" s="42">
        <v>0</v>
      </c>
      <c r="F54" s="42">
        <v>0</v>
      </c>
      <c r="G54" s="47">
        <f t="shared" si="2"/>
        <v>0</v>
      </c>
    </row>
    <row r="55" spans="1:7" x14ac:dyDescent="0.2">
      <c r="A55" s="34" t="s">
        <v>57</v>
      </c>
      <c r="B55" s="42">
        <v>0</v>
      </c>
      <c r="C55" s="42">
        <v>0</v>
      </c>
      <c r="D55" s="47">
        <f t="shared" si="1"/>
        <v>0</v>
      </c>
      <c r="E55" s="42">
        <v>0</v>
      </c>
      <c r="F55" s="42">
        <v>0</v>
      </c>
      <c r="G55" s="47">
        <f t="shared" si="2"/>
        <v>0</v>
      </c>
    </row>
    <row r="56" spans="1:7" x14ac:dyDescent="0.2">
      <c r="A56" s="34" t="s">
        <v>58</v>
      </c>
      <c r="B56" s="42">
        <v>0</v>
      </c>
      <c r="C56" s="42">
        <v>0</v>
      </c>
      <c r="D56" s="47">
        <f t="shared" si="1"/>
        <v>0</v>
      </c>
      <c r="E56" s="42">
        <v>0</v>
      </c>
      <c r="F56" s="42">
        <v>0</v>
      </c>
      <c r="G56" s="47">
        <f t="shared" si="2"/>
        <v>0</v>
      </c>
    </row>
    <row r="57" spans="1:7" x14ac:dyDescent="0.2">
      <c r="A57" s="37" t="s">
        <v>123</v>
      </c>
      <c r="B57" s="47">
        <f>SUM(B58:B64)</f>
        <v>0</v>
      </c>
      <c r="C57" s="47">
        <f t="shared" ref="C57:F57" si="8">SUM(C58:C64)</f>
        <v>0</v>
      </c>
      <c r="D57" s="47">
        <f t="shared" si="1"/>
        <v>0</v>
      </c>
      <c r="E57" s="47">
        <f t="shared" si="8"/>
        <v>0</v>
      </c>
      <c r="F57" s="47">
        <f t="shared" si="8"/>
        <v>0</v>
      </c>
      <c r="G57" s="47">
        <f t="shared" si="2"/>
        <v>0</v>
      </c>
    </row>
    <row r="58" spans="1:7" x14ac:dyDescent="0.2">
      <c r="A58" s="34" t="s">
        <v>59</v>
      </c>
      <c r="B58" s="42">
        <v>0</v>
      </c>
      <c r="C58" s="42">
        <v>0</v>
      </c>
      <c r="D58" s="47">
        <f t="shared" si="1"/>
        <v>0</v>
      </c>
      <c r="E58" s="42">
        <v>0</v>
      </c>
      <c r="F58" s="42">
        <v>0</v>
      </c>
      <c r="G58" s="47">
        <f t="shared" si="2"/>
        <v>0</v>
      </c>
    </row>
    <row r="59" spans="1:7" x14ac:dyDescent="0.2">
      <c r="A59" s="34" t="s">
        <v>60</v>
      </c>
      <c r="B59" s="42">
        <v>0</v>
      </c>
      <c r="C59" s="42">
        <v>0</v>
      </c>
      <c r="D59" s="47">
        <f t="shared" si="1"/>
        <v>0</v>
      </c>
      <c r="E59" s="42">
        <v>0</v>
      </c>
      <c r="F59" s="42">
        <v>0</v>
      </c>
      <c r="G59" s="47">
        <f t="shared" si="2"/>
        <v>0</v>
      </c>
    </row>
    <row r="60" spans="1:7" x14ac:dyDescent="0.2">
      <c r="A60" s="34" t="s">
        <v>61</v>
      </c>
      <c r="B60" s="42">
        <v>0</v>
      </c>
      <c r="C60" s="42">
        <v>0</v>
      </c>
      <c r="D60" s="47">
        <f t="shared" si="1"/>
        <v>0</v>
      </c>
      <c r="E60" s="42">
        <v>0</v>
      </c>
      <c r="F60" s="42">
        <v>0</v>
      </c>
      <c r="G60" s="47">
        <f t="shared" si="2"/>
        <v>0</v>
      </c>
    </row>
    <row r="61" spans="1:7" x14ac:dyDescent="0.2">
      <c r="A61" s="34" t="s">
        <v>62</v>
      </c>
      <c r="B61" s="42">
        <v>0</v>
      </c>
      <c r="C61" s="42">
        <v>0</v>
      </c>
      <c r="D61" s="47">
        <f t="shared" si="1"/>
        <v>0</v>
      </c>
      <c r="E61" s="42">
        <v>0</v>
      </c>
      <c r="F61" s="42">
        <v>0</v>
      </c>
      <c r="G61" s="47">
        <f t="shared" si="2"/>
        <v>0</v>
      </c>
    </row>
    <row r="62" spans="1:7" x14ac:dyDescent="0.2">
      <c r="A62" s="34" t="s">
        <v>63</v>
      </c>
      <c r="B62" s="42">
        <v>0</v>
      </c>
      <c r="C62" s="42">
        <v>0</v>
      </c>
      <c r="D62" s="47">
        <f t="shared" si="1"/>
        <v>0</v>
      </c>
      <c r="E62" s="42">
        <v>0</v>
      </c>
      <c r="F62" s="42">
        <v>0</v>
      </c>
      <c r="G62" s="47">
        <f t="shared" si="2"/>
        <v>0</v>
      </c>
    </row>
    <row r="63" spans="1:7" x14ac:dyDescent="0.2">
      <c r="A63" s="34" t="s">
        <v>64</v>
      </c>
      <c r="B63" s="42">
        <v>0</v>
      </c>
      <c r="C63" s="42">
        <v>0</v>
      </c>
      <c r="D63" s="47">
        <f t="shared" si="1"/>
        <v>0</v>
      </c>
      <c r="E63" s="42">
        <v>0</v>
      </c>
      <c r="F63" s="42">
        <v>0</v>
      </c>
      <c r="G63" s="47">
        <f t="shared" si="2"/>
        <v>0</v>
      </c>
    </row>
    <row r="64" spans="1:7" x14ac:dyDescent="0.2">
      <c r="A64" s="34" t="s">
        <v>65</v>
      </c>
      <c r="B64" s="42">
        <v>0</v>
      </c>
      <c r="C64" s="42">
        <v>0</v>
      </c>
      <c r="D64" s="47">
        <f t="shared" si="1"/>
        <v>0</v>
      </c>
      <c r="E64" s="42">
        <v>0</v>
      </c>
      <c r="F64" s="42">
        <v>0</v>
      </c>
      <c r="G64" s="47">
        <f t="shared" si="2"/>
        <v>0</v>
      </c>
    </row>
    <row r="65" spans="1:7" x14ac:dyDescent="0.2">
      <c r="A65" s="37" t="s">
        <v>124</v>
      </c>
      <c r="B65" s="47">
        <f>SUM(B66:B68)</f>
        <v>750000</v>
      </c>
      <c r="C65" s="47">
        <f t="shared" ref="C65:F65" si="9">SUM(C66:C68)</f>
        <v>323120</v>
      </c>
      <c r="D65" s="47">
        <f t="shared" si="1"/>
        <v>1073120</v>
      </c>
      <c r="E65" s="47">
        <f t="shared" si="9"/>
        <v>1073120</v>
      </c>
      <c r="F65" s="47">
        <f t="shared" si="9"/>
        <v>1073120</v>
      </c>
      <c r="G65" s="47">
        <f t="shared" si="2"/>
        <v>0</v>
      </c>
    </row>
    <row r="66" spans="1:7" x14ac:dyDescent="0.2">
      <c r="A66" s="34" t="s">
        <v>66</v>
      </c>
      <c r="B66" s="42">
        <v>0</v>
      </c>
      <c r="C66" s="42">
        <v>0</v>
      </c>
      <c r="D66" s="47">
        <f t="shared" si="1"/>
        <v>0</v>
      </c>
      <c r="E66" s="42">
        <v>0</v>
      </c>
      <c r="F66" s="42">
        <v>0</v>
      </c>
      <c r="G66" s="47">
        <f t="shared" si="2"/>
        <v>0</v>
      </c>
    </row>
    <row r="67" spans="1:7" x14ac:dyDescent="0.2">
      <c r="A67" s="34" t="s">
        <v>67</v>
      </c>
      <c r="B67" s="42">
        <v>0</v>
      </c>
      <c r="C67" s="42">
        <v>0</v>
      </c>
      <c r="D67" s="47">
        <f t="shared" si="1"/>
        <v>0</v>
      </c>
      <c r="E67" s="42">
        <v>0</v>
      </c>
      <c r="F67" s="42">
        <v>0</v>
      </c>
      <c r="G67" s="47">
        <f t="shared" si="2"/>
        <v>0</v>
      </c>
    </row>
    <row r="68" spans="1:7" x14ac:dyDescent="0.2">
      <c r="A68" s="34" t="s">
        <v>68</v>
      </c>
      <c r="B68" s="42">
        <v>750000</v>
      </c>
      <c r="C68" s="42">
        <v>323120</v>
      </c>
      <c r="D68" s="47">
        <f t="shared" si="1"/>
        <v>1073120</v>
      </c>
      <c r="E68" s="42">
        <v>1073120</v>
      </c>
      <c r="F68" s="42">
        <v>1073120</v>
      </c>
      <c r="G68" s="47">
        <f t="shared" si="2"/>
        <v>0</v>
      </c>
    </row>
    <row r="69" spans="1:7" x14ac:dyDescent="0.2">
      <c r="A69" s="37" t="s">
        <v>69</v>
      </c>
      <c r="B69" s="47">
        <f>SUM(B70:B76)</f>
        <v>0</v>
      </c>
      <c r="C69" s="47">
        <f t="shared" ref="C69:F69" si="10">SUM(C70:C76)</f>
        <v>0</v>
      </c>
      <c r="D69" s="47">
        <f t="shared" si="1"/>
        <v>0</v>
      </c>
      <c r="E69" s="47">
        <f t="shared" si="10"/>
        <v>0</v>
      </c>
      <c r="F69" s="47">
        <f t="shared" si="10"/>
        <v>0</v>
      </c>
      <c r="G69" s="47">
        <f t="shared" si="2"/>
        <v>0</v>
      </c>
    </row>
    <row r="70" spans="1:7" x14ac:dyDescent="0.2">
      <c r="A70" s="34" t="s">
        <v>70</v>
      </c>
      <c r="B70" s="42">
        <v>0</v>
      </c>
      <c r="C70" s="42">
        <v>0</v>
      </c>
      <c r="D70" s="47">
        <f t="shared" ref="D70:D77" si="11">+B70+C70</f>
        <v>0</v>
      </c>
      <c r="E70" s="42">
        <v>0</v>
      </c>
      <c r="F70" s="42">
        <v>0</v>
      </c>
      <c r="G70" s="47">
        <f t="shared" ref="G70:G76" si="12">+D70-E70</f>
        <v>0</v>
      </c>
    </row>
    <row r="71" spans="1:7" x14ac:dyDescent="0.2">
      <c r="A71" s="34" t="s">
        <v>71</v>
      </c>
      <c r="B71" s="42">
        <v>0</v>
      </c>
      <c r="C71" s="42">
        <v>0</v>
      </c>
      <c r="D71" s="47">
        <f t="shared" si="11"/>
        <v>0</v>
      </c>
      <c r="E71" s="42">
        <v>0</v>
      </c>
      <c r="F71" s="42">
        <v>0</v>
      </c>
      <c r="G71" s="47">
        <f t="shared" si="12"/>
        <v>0</v>
      </c>
    </row>
    <row r="72" spans="1:7" x14ac:dyDescent="0.2">
      <c r="A72" s="34" t="s">
        <v>72</v>
      </c>
      <c r="B72" s="42">
        <v>0</v>
      </c>
      <c r="C72" s="42">
        <v>0</v>
      </c>
      <c r="D72" s="47">
        <f t="shared" si="11"/>
        <v>0</v>
      </c>
      <c r="E72" s="42">
        <v>0</v>
      </c>
      <c r="F72" s="42">
        <v>0</v>
      </c>
      <c r="G72" s="47">
        <f t="shared" si="12"/>
        <v>0</v>
      </c>
    </row>
    <row r="73" spans="1:7" x14ac:dyDescent="0.2">
      <c r="A73" s="34" t="s">
        <v>73</v>
      </c>
      <c r="B73" s="42">
        <v>0</v>
      </c>
      <c r="C73" s="42">
        <v>0</v>
      </c>
      <c r="D73" s="47">
        <f t="shared" si="11"/>
        <v>0</v>
      </c>
      <c r="E73" s="42">
        <v>0</v>
      </c>
      <c r="F73" s="42">
        <v>0</v>
      </c>
      <c r="G73" s="47">
        <f t="shared" si="12"/>
        <v>0</v>
      </c>
    </row>
    <row r="74" spans="1:7" x14ac:dyDescent="0.2">
      <c r="A74" s="34" t="s">
        <v>74</v>
      </c>
      <c r="B74" s="42">
        <v>0</v>
      </c>
      <c r="C74" s="42">
        <v>0</v>
      </c>
      <c r="D74" s="47">
        <f t="shared" si="11"/>
        <v>0</v>
      </c>
      <c r="E74" s="42">
        <v>0</v>
      </c>
      <c r="F74" s="42">
        <v>0</v>
      </c>
      <c r="G74" s="47">
        <f t="shared" si="12"/>
        <v>0</v>
      </c>
    </row>
    <row r="75" spans="1:7" x14ac:dyDescent="0.2">
      <c r="A75" s="34" t="s">
        <v>75</v>
      </c>
      <c r="B75" s="42">
        <v>0</v>
      </c>
      <c r="C75" s="42">
        <v>0</v>
      </c>
      <c r="D75" s="47">
        <f t="shared" si="11"/>
        <v>0</v>
      </c>
      <c r="E75" s="42">
        <v>0</v>
      </c>
      <c r="F75" s="42">
        <v>0</v>
      </c>
      <c r="G75" s="47">
        <f t="shared" si="12"/>
        <v>0</v>
      </c>
    </row>
    <row r="76" spans="1:7" x14ac:dyDescent="0.2">
      <c r="A76" s="35" t="s">
        <v>76</v>
      </c>
      <c r="B76" s="48">
        <v>0</v>
      </c>
      <c r="C76" s="48">
        <v>0</v>
      </c>
      <c r="D76" s="51">
        <f t="shared" si="11"/>
        <v>0</v>
      </c>
      <c r="E76" s="48">
        <v>0</v>
      </c>
      <c r="F76" s="48">
        <v>0</v>
      </c>
      <c r="G76" s="51">
        <f t="shared" si="12"/>
        <v>0</v>
      </c>
    </row>
    <row r="77" spans="1:7" x14ac:dyDescent="0.2">
      <c r="A77" s="36" t="s">
        <v>77</v>
      </c>
      <c r="B77" s="49">
        <f>+B5+B13+B23+B33+B43+B53+B57+B65+B69</f>
        <v>195542353</v>
      </c>
      <c r="C77" s="49">
        <f t="shared" ref="C77:G77" si="13">+C5+C13+C23+C33+C43+C53+C57+C65+C69</f>
        <v>216500000</v>
      </c>
      <c r="D77" s="49">
        <f t="shared" si="11"/>
        <v>412042353</v>
      </c>
      <c r="E77" s="49">
        <f t="shared" si="13"/>
        <v>205929968.15999997</v>
      </c>
      <c r="F77" s="49">
        <f t="shared" si="13"/>
        <v>204824220.16999999</v>
      </c>
      <c r="G77" s="49">
        <f t="shared" si="13"/>
        <v>206112384.84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16"/>
  <sheetViews>
    <sheetView showGridLines="0" workbookViewId="0">
      <selection activeCell="D22" sqref="D22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45" customHeight="1" x14ac:dyDescent="0.2">
      <c r="A1" s="55" t="s">
        <v>130</v>
      </c>
      <c r="B1" s="56"/>
      <c r="C1" s="56"/>
      <c r="D1" s="56"/>
      <c r="E1" s="56"/>
      <c r="F1" s="56"/>
      <c r="G1" s="57"/>
    </row>
    <row r="2" spans="1:7" x14ac:dyDescent="0.2">
      <c r="A2" s="20"/>
      <c r="B2" s="23" t="s">
        <v>0</v>
      </c>
      <c r="C2" s="24"/>
      <c r="D2" s="24"/>
      <c r="E2" s="24"/>
      <c r="F2" s="25"/>
      <c r="G2" s="58" t="s">
        <v>7</v>
      </c>
    </row>
    <row r="3" spans="1:7" ht="24.95" customHeight="1" x14ac:dyDescent="0.2">
      <c r="A3" s="21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59"/>
    </row>
    <row r="4" spans="1:7" x14ac:dyDescent="0.2">
      <c r="A4" s="22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31"/>
      <c r="B5" s="8"/>
      <c r="C5" s="8"/>
      <c r="D5" s="8"/>
      <c r="E5" s="8"/>
      <c r="F5" s="8"/>
      <c r="G5" s="8"/>
    </row>
    <row r="6" spans="1:7" x14ac:dyDescent="0.2">
      <c r="A6" s="31" t="s">
        <v>78</v>
      </c>
      <c r="B6" s="42">
        <v>195107453</v>
      </c>
      <c r="C6" s="42">
        <v>212782634.22000003</v>
      </c>
      <c r="D6" s="47">
        <f>+B6+C6</f>
        <v>407890087.22000003</v>
      </c>
      <c r="E6" s="42">
        <v>201921144.52000004</v>
      </c>
      <c r="F6" s="42">
        <v>200815396.53000006</v>
      </c>
      <c r="G6" s="47">
        <f>+D6-E6</f>
        <v>205968942.69999999</v>
      </c>
    </row>
    <row r="7" spans="1:7" x14ac:dyDescent="0.2">
      <c r="A7" s="31"/>
      <c r="B7" s="42"/>
      <c r="C7" s="42"/>
      <c r="D7" s="42"/>
      <c r="E7" s="42"/>
      <c r="F7" s="42"/>
      <c r="G7" s="42"/>
    </row>
    <row r="8" spans="1:7" x14ac:dyDescent="0.2">
      <c r="A8" s="31" t="s">
        <v>79</v>
      </c>
      <c r="B8" s="42">
        <v>434900</v>
      </c>
      <c r="C8" s="42">
        <v>3717365.78</v>
      </c>
      <c r="D8" s="47">
        <f>+B8+C8</f>
        <v>4152265.78</v>
      </c>
      <c r="E8" s="42">
        <v>4008823.64</v>
      </c>
      <c r="F8" s="42">
        <v>4008823.64</v>
      </c>
      <c r="G8" s="47">
        <f>+D8-E8</f>
        <v>143442.13999999966</v>
      </c>
    </row>
    <row r="9" spans="1:7" x14ac:dyDescent="0.2">
      <c r="A9" s="31"/>
      <c r="B9" s="6"/>
      <c r="C9" s="6"/>
      <c r="D9" s="6"/>
      <c r="E9" s="6"/>
      <c r="F9" s="6"/>
      <c r="G9" s="6"/>
    </row>
    <row r="10" spans="1:7" x14ac:dyDescent="0.2">
      <c r="A10" s="31" t="s">
        <v>80</v>
      </c>
      <c r="B10" s="6">
        <v>0</v>
      </c>
      <c r="C10" s="6">
        <v>0</v>
      </c>
      <c r="D10" s="47">
        <f>+B10+C10</f>
        <v>0</v>
      </c>
      <c r="E10" s="6">
        <v>0</v>
      </c>
      <c r="F10" s="6">
        <v>0</v>
      </c>
      <c r="G10" s="47">
        <f>+D10-E10</f>
        <v>0</v>
      </c>
    </row>
    <row r="11" spans="1:7" x14ac:dyDescent="0.2">
      <c r="A11" s="31"/>
      <c r="B11" s="6"/>
      <c r="C11" s="6"/>
      <c r="D11" s="6"/>
      <c r="E11" s="6"/>
      <c r="F11" s="6"/>
      <c r="G11" s="6"/>
    </row>
    <row r="12" spans="1:7" x14ac:dyDescent="0.2">
      <c r="A12" s="31" t="s">
        <v>41</v>
      </c>
      <c r="B12" s="6">
        <v>0</v>
      </c>
      <c r="C12" s="6">
        <v>0</v>
      </c>
      <c r="D12" s="52">
        <v>0</v>
      </c>
      <c r="E12" s="6">
        <v>0</v>
      </c>
      <c r="F12" s="6">
        <v>0</v>
      </c>
      <c r="G12" s="47">
        <f>+D12-E12</f>
        <v>0</v>
      </c>
    </row>
    <row r="13" spans="1:7" x14ac:dyDescent="0.2">
      <c r="A13" s="31"/>
      <c r="B13" s="6"/>
      <c r="C13" s="6"/>
      <c r="D13" s="6"/>
      <c r="E13" s="6"/>
      <c r="F13" s="6"/>
      <c r="G13" s="6"/>
    </row>
    <row r="14" spans="1:7" x14ac:dyDescent="0.2">
      <c r="A14" s="31" t="s">
        <v>66</v>
      </c>
      <c r="B14" s="6">
        <v>0</v>
      </c>
      <c r="C14" s="6">
        <v>0</v>
      </c>
      <c r="D14" s="52">
        <v>0</v>
      </c>
      <c r="E14" s="6">
        <v>0</v>
      </c>
      <c r="F14" s="6">
        <v>0</v>
      </c>
      <c r="G14" s="47">
        <f>+D14-E14</f>
        <v>0</v>
      </c>
    </row>
    <row r="15" spans="1:7" x14ac:dyDescent="0.2">
      <c r="A15" s="32"/>
      <c r="B15" s="7"/>
      <c r="C15" s="7"/>
      <c r="D15" s="7"/>
      <c r="E15" s="7"/>
      <c r="F15" s="7"/>
      <c r="G15" s="7"/>
    </row>
    <row r="16" spans="1:7" x14ac:dyDescent="0.2">
      <c r="A16" s="33" t="s">
        <v>77</v>
      </c>
      <c r="B16" s="39">
        <f>+B6+B8</f>
        <v>195542353</v>
      </c>
      <c r="C16" s="39">
        <f t="shared" ref="C16:G16" si="0">+C6+C8</f>
        <v>216500000.00000003</v>
      </c>
      <c r="D16" s="39">
        <f t="shared" si="0"/>
        <v>412042353</v>
      </c>
      <c r="E16" s="39">
        <f t="shared" si="0"/>
        <v>205929968.16000003</v>
      </c>
      <c r="F16" s="39">
        <f t="shared" si="0"/>
        <v>204824220.17000005</v>
      </c>
      <c r="G16" s="39">
        <f t="shared" si="0"/>
        <v>206112384.83999997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53"/>
  <sheetViews>
    <sheetView showGridLines="0" workbookViewId="0">
      <selection activeCell="A34" sqref="A34:G34"/>
    </sheetView>
  </sheetViews>
  <sheetFormatPr baseColWidth="10" defaultColWidth="12" defaultRowHeight="11.25" x14ac:dyDescent="0.2"/>
  <cols>
    <col min="1" max="1" width="60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55" t="s">
        <v>132</v>
      </c>
      <c r="B1" s="56"/>
      <c r="C1" s="56"/>
      <c r="D1" s="56"/>
      <c r="E1" s="56"/>
      <c r="F1" s="56"/>
      <c r="G1" s="57"/>
    </row>
    <row r="2" spans="1:7" x14ac:dyDescent="0.2">
      <c r="A2" s="10"/>
      <c r="B2" s="10"/>
      <c r="C2" s="10"/>
      <c r="D2" s="10"/>
      <c r="E2" s="10"/>
      <c r="F2" s="10"/>
      <c r="G2" s="10"/>
    </row>
    <row r="3" spans="1:7" x14ac:dyDescent="0.2">
      <c r="A3" s="20"/>
      <c r="B3" s="23" t="s">
        <v>0</v>
      </c>
      <c r="C3" s="24"/>
      <c r="D3" s="24"/>
      <c r="E3" s="24"/>
      <c r="F3" s="25"/>
      <c r="G3" s="58" t="s">
        <v>7</v>
      </c>
    </row>
    <row r="4" spans="1:7" ht="24.95" customHeight="1" x14ac:dyDescent="0.2">
      <c r="A4" s="21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59"/>
    </row>
    <row r="5" spans="1:7" x14ac:dyDescent="0.2">
      <c r="A5" s="22"/>
      <c r="B5" s="4">
        <v>1</v>
      </c>
      <c r="C5" s="4">
        <v>2</v>
      </c>
      <c r="D5" s="4" t="s">
        <v>8</v>
      </c>
      <c r="E5" s="4">
        <v>4</v>
      </c>
      <c r="F5" s="4">
        <v>5</v>
      </c>
      <c r="G5" s="4" t="s">
        <v>9</v>
      </c>
    </row>
    <row r="6" spans="1:7" x14ac:dyDescent="0.2">
      <c r="A6" s="9"/>
      <c r="B6" s="15"/>
      <c r="C6" s="15"/>
      <c r="D6" s="15"/>
      <c r="E6" s="15"/>
      <c r="F6" s="15"/>
      <c r="G6" s="15"/>
    </row>
    <row r="7" spans="1:7" x14ac:dyDescent="0.2">
      <c r="A7" s="27" t="s">
        <v>133</v>
      </c>
      <c r="B7" s="6">
        <v>11359257.16</v>
      </c>
      <c r="C7" s="6">
        <v>3092166.45</v>
      </c>
      <c r="D7" s="52">
        <f>+B7+C7</f>
        <v>14451423.609999999</v>
      </c>
      <c r="E7" s="6">
        <v>13605122.989999998</v>
      </c>
      <c r="F7" s="6">
        <v>13605122.989999998</v>
      </c>
      <c r="G7" s="6">
        <f>+D7-E7</f>
        <v>846300.62000000104</v>
      </c>
    </row>
    <row r="8" spans="1:7" x14ac:dyDescent="0.2">
      <c r="A8" s="27" t="s">
        <v>134</v>
      </c>
      <c r="B8" s="6">
        <v>24753190.25</v>
      </c>
      <c r="C8" s="6">
        <v>7487738.5999999996</v>
      </c>
      <c r="D8" s="52">
        <f t="shared" ref="D8:D15" si="0">+B8+C8</f>
        <v>32240928.850000001</v>
      </c>
      <c r="E8" s="6">
        <v>31634994.650000002</v>
      </c>
      <c r="F8" s="6">
        <v>31634994.650000002</v>
      </c>
      <c r="G8" s="52">
        <f t="shared" ref="G8:G15" si="1">+D8-E8</f>
        <v>605934.19999999925</v>
      </c>
    </row>
    <row r="9" spans="1:7" x14ac:dyDescent="0.2">
      <c r="A9" s="27" t="s">
        <v>135</v>
      </c>
      <c r="B9" s="6">
        <v>79028312.730000004</v>
      </c>
      <c r="C9" s="6">
        <v>199354044.89000002</v>
      </c>
      <c r="D9" s="52">
        <f t="shared" si="0"/>
        <v>278382357.62</v>
      </c>
      <c r="E9" s="6">
        <v>83708570.409999996</v>
      </c>
      <c r="F9" s="6">
        <v>83708570.409999996</v>
      </c>
      <c r="G9" s="52">
        <f t="shared" si="1"/>
        <v>194673787.21000001</v>
      </c>
    </row>
    <row r="10" spans="1:7" x14ac:dyDescent="0.2">
      <c r="A10" s="27" t="s">
        <v>136</v>
      </c>
      <c r="B10" s="6">
        <v>5982560</v>
      </c>
      <c r="C10" s="6">
        <v>90800</v>
      </c>
      <c r="D10" s="52">
        <f t="shared" si="0"/>
        <v>6073360</v>
      </c>
      <c r="E10" s="6">
        <v>2880121.38</v>
      </c>
      <c r="F10" s="6">
        <v>2723665.38</v>
      </c>
      <c r="G10" s="52">
        <f t="shared" si="1"/>
        <v>3193238.62</v>
      </c>
    </row>
    <row r="11" spans="1:7" x14ac:dyDescent="0.2">
      <c r="A11" s="27" t="s">
        <v>137</v>
      </c>
      <c r="B11" s="6">
        <v>60058428.200000003</v>
      </c>
      <c r="C11" s="6">
        <v>-540920</v>
      </c>
      <c r="D11" s="52">
        <f t="shared" si="0"/>
        <v>59517508.200000003</v>
      </c>
      <c r="E11" s="6">
        <v>57212181.540000007</v>
      </c>
      <c r="F11" s="6">
        <v>56262889.550000004</v>
      </c>
      <c r="G11" s="52">
        <f t="shared" si="1"/>
        <v>2305326.6599999964</v>
      </c>
    </row>
    <row r="12" spans="1:7" x14ac:dyDescent="0.2">
      <c r="A12" s="27" t="s">
        <v>138</v>
      </c>
      <c r="B12" s="6">
        <v>1029390</v>
      </c>
      <c r="C12" s="6">
        <v>-42238.599999999984</v>
      </c>
      <c r="D12" s="52">
        <f t="shared" si="0"/>
        <v>987151.4</v>
      </c>
      <c r="E12" s="6">
        <v>787837.9600000002</v>
      </c>
      <c r="F12" s="6">
        <v>787837.9600000002</v>
      </c>
      <c r="G12" s="52">
        <f t="shared" si="1"/>
        <v>199313.43999999983</v>
      </c>
    </row>
    <row r="13" spans="1:7" x14ac:dyDescent="0.2">
      <c r="A13" s="27" t="s">
        <v>139</v>
      </c>
      <c r="B13" s="6">
        <v>1191427.07</v>
      </c>
      <c r="C13" s="6">
        <v>308904</v>
      </c>
      <c r="D13" s="52">
        <f t="shared" si="0"/>
        <v>1500331.07</v>
      </c>
      <c r="E13" s="6">
        <v>1115287.8600000001</v>
      </c>
      <c r="F13" s="6">
        <v>1115287.8600000001</v>
      </c>
      <c r="G13" s="52">
        <f t="shared" si="1"/>
        <v>385043.20999999996</v>
      </c>
    </row>
    <row r="14" spans="1:7" x14ac:dyDescent="0.2">
      <c r="A14" s="27" t="s">
        <v>140</v>
      </c>
      <c r="B14" s="6">
        <v>2423387.59</v>
      </c>
      <c r="C14" s="6">
        <v>156084.99999999988</v>
      </c>
      <c r="D14" s="52">
        <f t="shared" si="0"/>
        <v>2579472.59</v>
      </c>
      <c r="E14" s="6">
        <v>2154073.33</v>
      </c>
      <c r="F14" s="6">
        <v>2154073.33</v>
      </c>
      <c r="G14" s="52">
        <f t="shared" si="1"/>
        <v>425399.25999999978</v>
      </c>
    </row>
    <row r="15" spans="1:7" x14ac:dyDescent="0.2">
      <c r="A15" s="27" t="s">
        <v>141</v>
      </c>
      <c r="B15" s="7">
        <v>9716400</v>
      </c>
      <c r="C15" s="7">
        <v>6593419.6600000001</v>
      </c>
      <c r="D15" s="52">
        <f t="shared" si="0"/>
        <v>16309819.66</v>
      </c>
      <c r="E15" s="7">
        <v>12831778.040000001</v>
      </c>
      <c r="F15" s="7">
        <v>12831778.040000001</v>
      </c>
      <c r="G15" s="53">
        <f t="shared" si="1"/>
        <v>3478041.6199999992</v>
      </c>
    </row>
    <row r="16" spans="1:7" x14ac:dyDescent="0.2">
      <c r="A16" s="38"/>
      <c r="B16" s="7"/>
      <c r="C16" s="7"/>
      <c r="D16" s="7"/>
      <c r="E16" s="7"/>
      <c r="F16" s="7"/>
      <c r="G16" s="7"/>
    </row>
    <row r="17" spans="1:7" x14ac:dyDescent="0.2">
      <c r="A17" s="28" t="s">
        <v>77</v>
      </c>
      <c r="B17" s="40">
        <f>SUM(B7:B16)</f>
        <v>195542353</v>
      </c>
      <c r="C17" s="40">
        <f t="shared" ref="C17:G17" si="2">SUM(C7:C16)</f>
        <v>216500000.00000003</v>
      </c>
      <c r="D17" s="40">
        <f t="shared" si="2"/>
        <v>412042352.99999994</v>
      </c>
      <c r="E17" s="40">
        <f t="shared" si="2"/>
        <v>205929968.16000003</v>
      </c>
      <c r="F17" s="40">
        <f t="shared" si="2"/>
        <v>204824220.17000002</v>
      </c>
      <c r="G17" s="40">
        <f t="shared" si="2"/>
        <v>206112384.84</v>
      </c>
    </row>
    <row r="20" spans="1:7" ht="45" customHeight="1" x14ac:dyDescent="0.2">
      <c r="A20" s="55" t="s">
        <v>142</v>
      </c>
      <c r="B20" s="56"/>
      <c r="C20" s="56"/>
      <c r="D20" s="56"/>
      <c r="E20" s="56"/>
      <c r="F20" s="56"/>
      <c r="G20" s="57"/>
    </row>
    <row r="22" spans="1:7" x14ac:dyDescent="0.2">
      <c r="A22" s="20"/>
      <c r="B22" s="23" t="s">
        <v>0</v>
      </c>
      <c r="C22" s="24"/>
      <c r="D22" s="24"/>
      <c r="E22" s="24"/>
      <c r="F22" s="25"/>
      <c r="G22" s="58" t="s">
        <v>7</v>
      </c>
    </row>
    <row r="23" spans="1:7" ht="22.5" x14ac:dyDescent="0.2">
      <c r="A23" s="21" t="s">
        <v>1</v>
      </c>
      <c r="B23" s="3" t="s">
        <v>2</v>
      </c>
      <c r="C23" s="3" t="s">
        <v>3</v>
      </c>
      <c r="D23" s="3" t="s">
        <v>4</v>
      </c>
      <c r="E23" s="3" t="s">
        <v>5</v>
      </c>
      <c r="F23" s="3" t="s">
        <v>6</v>
      </c>
      <c r="G23" s="59"/>
    </row>
    <row r="24" spans="1:7" x14ac:dyDescent="0.2">
      <c r="A24" s="22"/>
      <c r="B24" s="4">
        <v>1</v>
      </c>
      <c r="C24" s="4">
        <v>2</v>
      </c>
      <c r="D24" s="4" t="s">
        <v>8</v>
      </c>
      <c r="E24" s="4">
        <v>4</v>
      </c>
      <c r="F24" s="4">
        <v>5</v>
      </c>
      <c r="G24" s="4" t="s">
        <v>9</v>
      </c>
    </row>
    <row r="25" spans="1:7" x14ac:dyDescent="0.2">
      <c r="A25" s="11"/>
      <c r="B25" s="12" t="s">
        <v>128</v>
      </c>
      <c r="C25" s="12"/>
      <c r="D25" s="12"/>
      <c r="E25" s="12"/>
      <c r="F25" s="12"/>
      <c r="G25" s="12"/>
    </row>
    <row r="26" spans="1:7" x14ac:dyDescent="0.2">
      <c r="A26" s="27" t="s">
        <v>81</v>
      </c>
      <c r="B26" s="13">
        <v>0</v>
      </c>
      <c r="C26" s="13">
        <v>0</v>
      </c>
      <c r="D26" s="54">
        <f>+B26+C26</f>
        <v>0</v>
      </c>
      <c r="E26" s="13">
        <v>0</v>
      </c>
      <c r="F26" s="13">
        <v>0</v>
      </c>
      <c r="G26" s="54">
        <f>+D26-F26</f>
        <v>0</v>
      </c>
    </row>
    <row r="27" spans="1:7" x14ac:dyDescent="0.2">
      <c r="A27" s="27" t="s">
        <v>82</v>
      </c>
      <c r="B27" s="13">
        <v>0</v>
      </c>
      <c r="C27" s="13">
        <v>0</v>
      </c>
      <c r="D27" s="54">
        <f t="shared" ref="D27:D29" si="3">+B27+C27</f>
        <v>0</v>
      </c>
      <c r="E27" s="13">
        <v>0</v>
      </c>
      <c r="F27" s="13">
        <v>0</v>
      </c>
      <c r="G27" s="54">
        <f t="shared" ref="G27:G29" si="4">+D27-F27</f>
        <v>0</v>
      </c>
    </row>
    <row r="28" spans="1:7" x14ac:dyDescent="0.2">
      <c r="A28" s="27" t="s">
        <v>83</v>
      </c>
      <c r="B28" s="13">
        <v>0</v>
      </c>
      <c r="C28" s="13">
        <v>0</v>
      </c>
      <c r="D28" s="54">
        <f t="shared" si="3"/>
        <v>0</v>
      </c>
      <c r="E28" s="13">
        <v>0</v>
      </c>
      <c r="F28" s="13">
        <v>0</v>
      </c>
      <c r="G28" s="54">
        <f t="shared" si="4"/>
        <v>0</v>
      </c>
    </row>
    <row r="29" spans="1:7" x14ac:dyDescent="0.2">
      <c r="A29" s="27" t="s">
        <v>84</v>
      </c>
      <c r="B29" s="13">
        <v>0</v>
      </c>
      <c r="C29" s="13">
        <v>0</v>
      </c>
      <c r="D29" s="54">
        <f t="shared" si="3"/>
        <v>0</v>
      </c>
      <c r="E29" s="13">
        <v>0</v>
      </c>
      <c r="F29" s="13">
        <v>0</v>
      </c>
      <c r="G29" s="54">
        <f t="shared" si="4"/>
        <v>0</v>
      </c>
    </row>
    <row r="30" spans="1:7" x14ac:dyDescent="0.2">
      <c r="A30" s="2"/>
      <c r="B30" s="14"/>
      <c r="C30" s="14"/>
      <c r="D30" s="14"/>
      <c r="E30" s="14"/>
      <c r="F30" s="14"/>
      <c r="G30" s="14"/>
    </row>
    <row r="31" spans="1:7" x14ac:dyDescent="0.2">
      <c r="A31" s="28" t="s">
        <v>77</v>
      </c>
      <c r="B31" s="40">
        <f>SUM(B26:B29)</f>
        <v>0</v>
      </c>
      <c r="C31" s="40">
        <f t="shared" ref="C31:G31" si="5">SUM(C26:C29)</f>
        <v>0</v>
      </c>
      <c r="D31" s="40">
        <f t="shared" si="5"/>
        <v>0</v>
      </c>
      <c r="E31" s="40">
        <f t="shared" si="5"/>
        <v>0</v>
      </c>
      <c r="F31" s="40">
        <f t="shared" si="5"/>
        <v>0</v>
      </c>
      <c r="G31" s="40">
        <f t="shared" si="5"/>
        <v>0</v>
      </c>
    </row>
    <row r="34" spans="1:7" ht="45" customHeight="1" x14ac:dyDescent="0.2">
      <c r="A34" s="55" t="s">
        <v>143</v>
      </c>
      <c r="B34" s="56"/>
      <c r="C34" s="56"/>
      <c r="D34" s="56"/>
      <c r="E34" s="56"/>
      <c r="F34" s="56"/>
      <c r="G34" s="57"/>
    </row>
    <row r="35" spans="1:7" x14ac:dyDescent="0.2">
      <c r="A35" s="20"/>
      <c r="B35" s="23" t="s">
        <v>0</v>
      </c>
      <c r="C35" s="24"/>
      <c r="D35" s="24"/>
      <c r="E35" s="24"/>
      <c r="F35" s="25"/>
      <c r="G35" s="58" t="s">
        <v>7</v>
      </c>
    </row>
    <row r="36" spans="1:7" ht="22.5" x14ac:dyDescent="0.2">
      <c r="A36" s="21" t="s">
        <v>1</v>
      </c>
      <c r="B36" s="3" t="s">
        <v>2</v>
      </c>
      <c r="C36" s="3" t="s">
        <v>3</v>
      </c>
      <c r="D36" s="3" t="s">
        <v>4</v>
      </c>
      <c r="E36" s="3" t="s">
        <v>5</v>
      </c>
      <c r="F36" s="3" t="s">
        <v>6</v>
      </c>
      <c r="G36" s="59"/>
    </row>
    <row r="37" spans="1:7" x14ac:dyDescent="0.2">
      <c r="A37" s="22"/>
      <c r="B37" s="4">
        <v>1</v>
      </c>
      <c r="C37" s="4">
        <v>2</v>
      </c>
      <c r="D37" s="4" t="s">
        <v>8</v>
      </c>
      <c r="E37" s="4">
        <v>4</v>
      </c>
      <c r="F37" s="4">
        <v>5</v>
      </c>
      <c r="G37" s="4" t="s">
        <v>9</v>
      </c>
    </row>
    <row r="38" spans="1:7" x14ac:dyDescent="0.2">
      <c r="A38" s="11"/>
      <c r="B38" s="12"/>
      <c r="C38" s="12"/>
      <c r="D38" s="12"/>
      <c r="E38" s="12"/>
      <c r="F38" s="12"/>
      <c r="G38" s="12"/>
    </row>
    <row r="39" spans="1:7" ht="22.5" x14ac:dyDescent="0.2">
      <c r="A39" s="29" t="s">
        <v>85</v>
      </c>
      <c r="B39" s="13">
        <v>195542353</v>
      </c>
      <c r="C39" s="13">
        <v>216500000.00000003</v>
      </c>
      <c r="D39" s="54">
        <f>+B39+C39</f>
        <v>412042353</v>
      </c>
      <c r="E39" s="13">
        <v>205929968.16000003</v>
      </c>
      <c r="F39" s="13">
        <v>204824220.17000002</v>
      </c>
      <c r="G39" s="54">
        <f>+D39-E39</f>
        <v>206112384.83999997</v>
      </c>
    </row>
    <row r="40" spans="1:7" x14ac:dyDescent="0.2">
      <c r="A40" s="29"/>
      <c r="B40" s="13"/>
      <c r="C40" s="13"/>
      <c r="D40" s="13"/>
      <c r="E40" s="13"/>
      <c r="F40" s="13"/>
      <c r="G40" s="13"/>
    </row>
    <row r="41" spans="1:7" x14ac:dyDescent="0.2">
      <c r="A41" s="29" t="s">
        <v>86</v>
      </c>
      <c r="B41" s="13">
        <v>0</v>
      </c>
      <c r="C41" s="13">
        <v>0</v>
      </c>
      <c r="D41" s="54">
        <f>+B41+C41</f>
        <v>0</v>
      </c>
      <c r="E41" s="13">
        <v>0</v>
      </c>
      <c r="F41" s="13">
        <v>0</v>
      </c>
      <c r="G41" s="54">
        <f>+D41-E41</f>
        <v>0</v>
      </c>
    </row>
    <row r="42" spans="1:7" x14ac:dyDescent="0.2">
      <c r="A42" s="29"/>
      <c r="B42" s="13"/>
      <c r="C42" s="13"/>
      <c r="D42" s="13"/>
      <c r="E42" s="13"/>
      <c r="F42" s="13"/>
      <c r="G42" s="13"/>
    </row>
    <row r="43" spans="1:7" ht="22.5" x14ac:dyDescent="0.2">
      <c r="A43" s="29" t="s">
        <v>87</v>
      </c>
      <c r="B43" s="13">
        <v>0</v>
      </c>
      <c r="C43" s="13">
        <v>0</v>
      </c>
      <c r="D43" s="54">
        <f>+B43+C43</f>
        <v>0</v>
      </c>
      <c r="E43" s="13">
        <v>0</v>
      </c>
      <c r="F43" s="13">
        <v>0</v>
      </c>
      <c r="G43" s="54">
        <f>+D43-E43</f>
        <v>0</v>
      </c>
    </row>
    <row r="44" spans="1:7" x14ac:dyDescent="0.2">
      <c r="A44" s="29"/>
      <c r="B44" s="13"/>
      <c r="C44" s="13"/>
      <c r="D44" s="13"/>
      <c r="E44" s="13"/>
      <c r="F44" s="13"/>
      <c r="G44" s="13"/>
    </row>
    <row r="45" spans="1:7" ht="22.5" x14ac:dyDescent="0.2">
      <c r="A45" s="29" t="s">
        <v>88</v>
      </c>
      <c r="B45" s="13">
        <v>0</v>
      </c>
      <c r="C45" s="13">
        <v>0</v>
      </c>
      <c r="D45" s="54">
        <f>+B45+C45</f>
        <v>0</v>
      </c>
      <c r="E45" s="13">
        <v>0</v>
      </c>
      <c r="F45" s="13">
        <v>0</v>
      </c>
      <c r="G45" s="54">
        <f>+D45-E45</f>
        <v>0</v>
      </c>
    </row>
    <row r="46" spans="1:7" x14ac:dyDescent="0.2">
      <c r="A46" s="29"/>
      <c r="B46" s="13"/>
      <c r="C46" s="13"/>
      <c r="D46" s="13"/>
      <c r="E46" s="13"/>
      <c r="F46" s="13"/>
      <c r="G46" s="13"/>
    </row>
    <row r="47" spans="1:7" ht="22.5" x14ac:dyDescent="0.2">
      <c r="A47" s="29" t="s">
        <v>89</v>
      </c>
      <c r="B47" s="13">
        <v>0</v>
      </c>
      <c r="C47" s="13">
        <v>0</v>
      </c>
      <c r="D47" s="54">
        <f>+B47+C47</f>
        <v>0</v>
      </c>
      <c r="E47" s="13">
        <v>0</v>
      </c>
      <c r="F47" s="13">
        <v>0</v>
      </c>
      <c r="G47" s="54">
        <f>+D47-E47</f>
        <v>0</v>
      </c>
    </row>
    <row r="48" spans="1:7" x14ac:dyDescent="0.2">
      <c r="A48" s="29"/>
      <c r="B48" s="13"/>
      <c r="C48" s="13"/>
      <c r="D48" s="13"/>
      <c r="E48" s="13"/>
      <c r="F48" s="13"/>
      <c r="G48" s="13"/>
    </row>
    <row r="49" spans="1:7" ht="22.5" x14ac:dyDescent="0.2">
      <c r="A49" s="29" t="s">
        <v>90</v>
      </c>
      <c r="B49" s="13">
        <v>0</v>
      </c>
      <c r="C49" s="13">
        <v>0</v>
      </c>
      <c r="D49" s="54">
        <f>+B49+C49</f>
        <v>0</v>
      </c>
      <c r="E49" s="13">
        <v>0</v>
      </c>
      <c r="F49" s="13">
        <v>0</v>
      </c>
      <c r="G49" s="54">
        <f>+D49-E49</f>
        <v>0</v>
      </c>
    </row>
    <row r="50" spans="1:7" x14ac:dyDescent="0.2">
      <c r="A50" s="29"/>
      <c r="B50" s="13"/>
      <c r="C50" s="13"/>
      <c r="D50" s="13"/>
      <c r="E50" s="13"/>
      <c r="F50" s="13"/>
      <c r="G50" s="13"/>
    </row>
    <row r="51" spans="1:7" x14ac:dyDescent="0.2">
      <c r="A51" s="29" t="s">
        <v>91</v>
      </c>
      <c r="B51" s="13">
        <v>0</v>
      </c>
      <c r="C51" s="13">
        <v>0</v>
      </c>
      <c r="D51" s="54">
        <f>+B51+C51</f>
        <v>0</v>
      </c>
      <c r="E51" s="13">
        <v>0</v>
      </c>
      <c r="F51" s="13">
        <v>0</v>
      </c>
      <c r="G51" s="54">
        <f>+D51-E51</f>
        <v>0</v>
      </c>
    </row>
    <row r="52" spans="1:7" x14ac:dyDescent="0.2">
      <c r="A52" s="30"/>
      <c r="B52" s="14"/>
      <c r="C52" s="14"/>
      <c r="D52" s="14"/>
      <c r="E52" s="14"/>
      <c r="F52" s="14"/>
      <c r="G52" s="14"/>
    </row>
    <row r="53" spans="1:7" x14ac:dyDescent="0.2">
      <c r="A53" s="19" t="s">
        <v>77</v>
      </c>
      <c r="B53" s="40">
        <f>+B39+B41+B43+B45+B47+B49+B51</f>
        <v>195542353</v>
      </c>
      <c r="C53" s="40">
        <f t="shared" ref="C53:G53" si="6">+C39+C41+C43+C45+C47+C49+C51</f>
        <v>216500000.00000003</v>
      </c>
      <c r="D53" s="40">
        <f t="shared" si="6"/>
        <v>412042353</v>
      </c>
      <c r="E53" s="40">
        <f t="shared" si="6"/>
        <v>205929968.16000003</v>
      </c>
      <c r="F53" s="40">
        <f t="shared" si="6"/>
        <v>204824220.17000002</v>
      </c>
      <c r="G53" s="40">
        <f t="shared" si="6"/>
        <v>206112384.83999997</v>
      </c>
    </row>
  </sheetData>
  <sheetProtection formatCells="0" formatColumns="0" formatRows="0" insertRows="0" deleteRows="0" autoFilter="0"/>
  <mergeCells count="6">
    <mergeCell ref="G3:G4"/>
    <mergeCell ref="G22:G23"/>
    <mergeCell ref="G35:G36"/>
    <mergeCell ref="A1:G1"/>
    <mergeCell ref="A20:G20"/>
    <mergeCell ref="A34:G3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42"/>
  <sheetViews>
    <sheetView showGridLines="0" workbookViewId="0">
      <selection sqref="A1:G1"/>
    </sheetView>
  </sheetViews>
  <sheetFormatPr baseColWidth="10" defaultColWidth="12" defaultRowHeight="11.25" x14ac:dyDescent="0.2"/>
  <cols>
    <col min="1" max="1" width="65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55" t="s">
        <v>131</v>
      </c>
      <c r="B1" s="60"/>
      <c r="C1" s="60"/>
      <c r="D1" s="60"/>
      <c r="E1" s="60"/>
      <c r="F1" s="60"/>
      <c r="G1" s="61"/>
    </row>
    <row r="2" spans="1:7" x14ac:dyDescent="0.2">
      <c r="A2" s="20"/>
      <c r="B2" s="23" t="s">
        <v>0</v>
      </c>
      <c r="C2" s="24"/>
      <c r="D2" s="24"/>
      <c r="E2" s="24"/>
      <c r="F2" s="25"/>
      <c r="G2" s="58" t="s">
        <v>7</v>
      </c>
    </row>
    <row r="3" spans="1:7" ht="24.95" customHeight="1" x14ac:dyDescent="0.2">
      <c r="A3" s="21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59"/>
    </row>
    <row r="4" spans="1:7" x14ac:dyDescent="0.2">
      <c r="A4" s="22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18"/>
      <c r="B5" s="5"/>
      <c r="C5" s="5"/>
      <c r="D5" s="5"/>
      <c r="E5" s="5"/>
      <c r="F5" s="5"/>
      <c r="G5" s="5"/>
    </row>
    <row r="6" spans="1:7" x14ac:dyDescent="0.2">
      <c r="A6" s="16" t="s">
        <v>92</v>
      </c>
      <c r="B6" s="52">
        <f>SUM(B7:B14)</f>
        <v>0</v>
      </c>
      <c r="C6" s="52">
        <f t="shared" ref="C6:F6" si="0">SUM(C7:C14)</f>
        <v>0</v>
      </c>
      <c r="D6" s="52">
        <f>+B6+C6</f>
        <v>0</v>
      </c>
      <c r="E6" s="52">
        <f t="shared" si="0"/>
        <v>0</v>
      </c>
      <c r="F6" s="52">
        <f t="shared" si="0"/>
        <v>0</v>
      </c>
      <c r="G6" s="52">
        <f>+D6-E6</f>
        <v>0</v>
      </c>
    </row>
    <row r="7" spans="1:7" x14ac:dyDescent="0.2">
      <c r="A7" s="26" t="s">
        <v>93</v>
      </c>
      <c r="B7" s="6">
        <v>0</v>
      </c>
      <c r="C7" s="6">
        <v>0</v>
      </c>
      <c r="D7" s="6">
        <f t="shared" ref="D7:D14" si="1">+B7+C7</f>
        <v>0</v>
      </c>
      <c r="E7" s="6">
        <v>0</v>
      </c>
      <c r="F7" s="6">
        <v>0</v>
      </c>
      <c r="G7" s="6">
        <f t="shared" ref="G7:G14" si="2">+D7-E7</f>
        <v>0</v>
      </c>
    </row>
    <row r="8" spans="1:7" x14ac:dyDescent="0.2">
      <c r="A8" s="26" t="s">
        <v>94</v>
      </c>
      <c r="B8" s="6">
        <v>0</v>
      </c>
      <c r="C8" s="6">
        <v>0</v>
      </c>
      <c r="D8" s="6">
        <f t="shared" si="1"/>
        <v>0</v>
      </c>
      <c r="E8" s="6">
        <v>0</v>
      </c>
      <c r="F8" s="6">
        <v>0</v>
      </c>
      <c r="G8" s="6">
        <f t="shared" si="2"/>
        <v>0</v>
      </c>
    </row>
    <row r="9" spans="1:7" x14ac:dyDescent="0.2">
      <c r="A9" s="26" t="s">
        <v>95</v>
      </c>
      <c r="B9" s="6">
        <v>0</v>
      </c>
      <c r="C9" s="6">
        <v>0</v>
      </c>
      <c r="D9" s="6">
        <f t="shared" si="1"/>
        <v>0</v>
      </c>
      <c r="E9" s="6">
        <v>0</v>
      </c>
      <c r="F9" s="6">
        <v>0</v>
      </c>
      <c r="G9" s="6">
        <f t="shared" si="2"/>
        <v>0</v>
      </c>
    </row>
    <row r="10" spans="1:7" x14ac:dyDescent="0.2">
      <c r="A10" s="26" t="s">
        <v>96</v>
      </c>
      <c r="B10" s="6">
        <v>0</v>
      </c>
      <c r="C10" s="6">
        <v>0</v>
      </c>
      <c r="D10" s="6">
        <f t="shared" si="1"/>
        <v>0</v>
      </c>
      <c r="E10" s="6">
        <v>0</v>
      </c>
      <c r="F10" s="6">
        <v>0</v>
      </c>
      <c r="G10" s="6">
        <f t="shared" si="2"/>
        <v>0</v>
      </c>
    </row>
    <row r="11" spans="1:7" x14ac:dyDescent="0.2">
      <c r="A11" s="26" t="s">
        <v>97</v>
      </c>
      <c r="B11" s="6">
        <v>0</v>
      </c>
      <c r="C11" s="6">
        <v>0</v>
      </c>
      <c r="D11" s="6">
        <f t="shared" si="1"/>
        <v>0</v>
      </c>
      <c r="E11" s="6">
        <v>0</v>
      </c>
      <c r="F11" s="6">
        <v>0</v>
      </c>
      <c r="G11" s="6">
        <f t="shared" si="2"/>
        <v>0</v>
      </c>
    </row>
    <row r="12" spans="1:7" x14ac:dyDescent="0.2">
      <c r="A12" s="26" t="s">
        <v>98</v>
      </c>
      <c r="B12" s="6">
        <v>0</v>
      </c>
      <c r="C12" s="6">
        <v>0</v>
      </c>
      <c r="D12" s="6">
        <f t="shared" si="1"/>
        <v>0</v>
      </c>
      <c r="E12" s="6">
        <v>0</v>
      </c>
      <c r="F12" s="6">
        <v>0</v>
      </c>
      <c r="G12" s="6">
        <f t="shared" si="2"/>
        <v>0</v>
      </c>
    </row>
    <row r="13" spans="1:7" x14ac:dyDescent="0.2">
      <c r="A13" s="26" t="s">
        <v>99</v>
      </c>
      <c r="B13" s="6">
        <v>0</v>
      </c>
      <c r="C13" s="6">
        <v>0</v>
      </c>
      <c r="D13" s="6">
        <f t="shared" si="1"/>
        <v>0</v>
      </c>
      <c r="E13" s="6">
        <v>0</v>
      </c>
      <c r="F13" s="6">
        <v>0</v>
      </c>
      <c r="G13" s="6">
        <f t="shared" si="2"/>
        <v>0</v>
      </c>
    </row>
    <row r="14" spans="1:7" x14ac:dyDescent="0.2">
      <c r="A14" s="26" t="s">
        <v>36</v>
      </c>
      <c r="B14" s="6">
        <v>0</v>
      </c>
      <c r="C14" s="6">
        <v>0</v>
      </c>
      <c r="D14" s="6">
        <f t="shared" si="1"/>
        <v>0</v>
      </c>
      <c r="E14" s="6">
        <v>0</v>
      </c>
      <c r="F14" s="6">
        <v>0</v>
      </c>
      <c r="G14" s="6">
        <f t="shared" si="2"/>
        <v>0</v>
      </c>
    </row>
    <row r="15" spans="1:7" x14ac:dyDescent="0.2">
      <c r="A15" s="17"/>
      <c r="B15" s="6"/>
      <c r="C15" s="6"/>
      <c r="D15" s="6"/>
      <c r="E15" s="6"/>
      <c r="F15" s="6"/>
      <c r="G15" s="6"/>
    </row>
    <row r="16" spans="1:7" x14ac:dyDescent="0.2">
      <c r="A16" s="16" t="s">
        <v>100</v>
      </c>
      <c r="B16" s="41">
        <f>+B20</f>
        <v>195542353</v>
      </c>
      <c r="C16" s="41">
        <f t="shared" ref="C16:F16" si="3">+C20</f>
        <v>216500000.00000003</v>
      </c>
      <c r="D16" s="41">
        <f t="shared" ref="D16:D23" si="4">+B16+C16</f>
        <v>412042353</v>
      </c>
      <c r="E16" s="41">
        <f t="shared" si="3"/>
        <v>205929968.16000003</v>
      </c>
      <c r="F16" s="41">
        <f t="shared" si="3"/>
        <v>204824220.17000002</v>
      </c>
      <c r="G16" s="41">
        <f t="shared" ref="G16:G23" si="5">+D16-E16</f>
        <v>206112384.83999997</v>
      </c>
    </row>
    <row r="17" spans="1:7" x14ac:dyDescent="0.2">
      <c r="A17" s="26" t="s">
        <v>101</v>
      </c>
      <c r="B17" s="6">
        <v>0</v>
      </c>
      <c r="C17" s="6">
        <v>0</v>
      </c>
      <c r="D17" s="6">
        <f t="shared" si="4"/>
        <v>0</v>
      </c>
      <c r="E17" s="6">
        <v>0</v>
      </c>
      <c r="F17" s="6">
        <v>0</v>
      </c>
      <c r="G17" s="6">
        <f t="shared" si="5"/>
        <v>0</v>
      </c>
    </row>
    <row r="18" spans="1:7" x14ac:dyDescent="0.2">
      <c r="A18" s="26" t="s">
        <v>102</v>
      </c>
      <c r="B18" s="6">
        <v>0</v>
      </c>
      <c r="C18" s="6">
        <v>0</v>
      </c>
      <c r="D18" s="6">
        <f t="shared" si="4"/>
        <v>0</v>
      </c>
      <c r="E18" s="6">
        <v>0</v>
      </c>
      <c r="F18" s="6">
        <v>0</v>
      </c>
      <c r="G18" s="6">
        <f t="shared" si="5"/>
        <v>0</v>
      </c>
    </row>
    <row r="19" spans="1:7" x14ac:dyDescent="0.2">
      <c r="A19" s="26" t="s">
        <v>103</v>
      </c>
      <c r="B19" s="6">
        <v>0</v>
      </c>
      <c r="C19" s="6">
        <v>0</v>
      </c>
      <c r="D19" s="6">
        <f t="shared" si="4"/>
        <v>0</v>
      </c>
      <c r="E19" s="6">
        <v>0</v>
      </c>
      <c r="F19" s="6">
        <v>0</v>
      </c>
      <c r="G19" s="6">
        <f t="shared" si="5"/>
        <v>0</v>
      </c>
    </row>
    <row r="20" spans="1:7" x14ac:dyDescent="0.2">
      <c r="A20" s="26" t="s">
        <v>104</v>
      </c>
      <c r="B20" s="6">
        <v>195542353</v>
      </c>
      <c r="C20" s="6">
        <v>216500000.00000003</v>
      </c>
      <c r="D20" s="6">
        <f t="shared" si="4"/>
        <v>412042353</v>
      </c>
      <c r="E20" s="6">
        <v>205929968.16000003</v>
      </c>
      <c r="F20" s="6">
        <v>204824220.17000002</v>
      </c>
      <c r="G20" s="6">
        <f t="shared" si="5"/>
        <v>206112384.83999997</v>
      </c>
    </row>
    <row r="21" spans="1:7" x14ac:dyDescent="0.2">
      <c r="A21" s="26" t="s">
        <v>105</v>
      </c>
      <c r="B21" s="6">
        <v>0</v>
      </c>
      <c r="C21" s="6">
        <v>0</v>
      </c>
      <c r="D21" s="6">
        <f t="shared" si="4"/>
        <v>0</v>
      </c>
      <c r="E21" s="6">
        <v>0</v>
      </c>
      <c r="F21" s="6">
        <v>0</v>
      </c>
      <c r="G21" s="6">
        <f t="shared" si="5"/>
        <v>0</v>
      </c>
    </row>
    <row r="22" spans="1:7" x14ac:dyDescent="0.2">
      <c r="A22" s="26" t="s">
        <v>106</v>
      </c>
      <c r="B22" s="6">
        <v>0</v>
      </c>
      <c r="C22" s="6">
        <v>0</v>
      </c>
      <c r="D22" s="6">
        <f t="shared" si="4"/>
        <v>0</v>
      </c>
      <c r="E22" s="6">
        <v>0</v>
      </c>
      <c r="F22" s="6">
        <v>0</v>
      </c>
      <c r="G22" s="6">
        <f t="shared" si="5"/>
        <v>0</v>
      </c>
    </row>
    <row r="23" spans="1:7" x14ac:dyDescent="0.2">
      <c r="A23" s="26" t="s">
        <v>107</v>
      </c>
      <c r="B23" s="6">
        <v>0</v>
      </c>
      <c r="C23" s="6">
        <v>0</v>
      </c>
      <c r="D23" s="6">
        <f t="shared" si="4"/>
        <v>0</v>
      </c>
      <c r="E23" s="6">
        <v>0</v>
      </c>
      <c r="F23" s="6">
        <v>0</v>
      </c>
      <c r="G23" s="6">
        <f t="shared" si="5"/>
        <v>0</v>
      </c>
    </row>
    <row r="24" spans="1:7" x14ac:dyDescent="0.2">
      <c r="A24" s="17"/>
      <c r="B24" s="6"/>
      <c r="C24" s="6"/>
      <c r="D24" s="6"/>
      <c r="E24" s="6"/>
      <c r="F24" s="6"/>
      <c r="G24" s="6"/>
    </row>
    <row r="25" spans="1:7" x14ac:dyDescent="0.2">
      <c r="A25" s="16" t="s">
        <v>108</v>
      </c>
      <c r="B25" s="52">
        <f>SUM(B26:B34)</f>
        <v>0</v>
      </c>
      <c r="C25" s="52">
        <f t="shared" ref="C25:F25" si="6">SUM(C26:C34)</f>
        <v>0</v>
      </c>
      <c r="D25" s="52">
        <f t="shared" ref="D25:D34" si="7">+B25+C25</f>
        <v>0</v>
      </c>
      <c r="E25" s="52">
        <f t="shared" si="6"/>
        <v>0</v>
      </c>
      <c r="F25" s="52">
        <f t="shared" si="6"/>
        <v>0</v>
      </c>
      <c r="G25" s="52">
        <f t="shared" ref="G25:G34" si="8">+D25-E25</f>
        <v>0</v>
      </c>
    </row>
    <row r="26" spans="1:7" x14ac:dyDescent="0.2">
      <c r="A26" s="26" t="s">
        <v>109</v>
      </c>
      <c r="B26" s="6">
        <v>0</v>
      </c>
      <c r="C26" s="6">
        <v>0</v>
      </c>
      <c r="D26" s="6">
        <f t="shared" si="7"/>
        <v>0</v>
      </c>
      <c r="E26" s="6">
        <v>0</v>
      </c>
      <c r="F26" s="6">
        <v>0</v>
      </c>
      <c r="G26" s="6">
        <f t="shared" si="8"/>
        <v>0</v>
      </c>
    </row>
    <row r="27" spans="1:7" x14ac:dyDescent="0.2">
      <c r="A27" s="26" t="s">
        <v>110</v>
      </c>
      <c r="B27" s="6">
        <v>0</v>
      </c>
      <c r="C27" s="6">
        <v>0</v>
      </c>
      <c r="D27" s="6">
        <f t="shared" si="7"/>
        <v>0</v>
      </c>
      <c r="E27" s="6">
        <v>0</v>
      </c>
      <c r="F27" s="6">
        <v>0</v>
      </c>
      <c r="G27" s="6">
        <f t="shared" si="8"/>
        <v>0</v>
      </c>
    </row>
    <row r="28" spans="1:7" x14ac:dyDescent="0.2">
      <c r="A28" s="26" t="s">
        <v>111</v>
      </c>
      <c r="B28" s="6">
        <v>0</v>
      </c>
      <c r="C28" s="6">
        <v>0</v>
      </c>
      <c r="D28" s="6">
        <f t="shared" si="7"/>
        <v>0</v>
      </c>
      <c r="E28" s="6">
        <v>0</v>
      </c>
      <c r="F28" s="6">
        <v>0</v>
      </c>
      <c r="G28" s="6">
        <f t="shared" si="8"/>
        <v>0</v>
      </c>
    </row>
    <row r="29" spans="1:7" x14ac:dyDescent="0.2">
      <c r="A29" s="26" t="s">
        <v>112</v>
      </c>
      <c r="B29" s="6">
        <v>0</v>
      </c>
      <c r="C29" s="6">
        <v>0</v>
      </c>
      <c r="D29" s="6">
        <f t="shared" si="7"/>
        <v>0</v>
      </c>
      <c r="E29" s="6">
        <v>0</v>
      </c>
      <c r="F29" s="6">
        <v>0</v>
      </c>
      <c r="G29" s="6">
        <f t="shared" si="8"/>
        <v>0</v>
      </c>
    </row>
    <row r="30" spans="1:7" x14ac:dyDescent="0.2">
      <c r="A30" s="26" t="s">
        <v>113</v>
      </c>
      <c r="B30" s="6">
        <v>0</v>
      </c>
      <c r="C30" s="6">
        <v>0</v>
      </c>
      <c r="D30" s="6">
        <f t="shared" si="7"/>
        <v>0</v>
      </c>
      <c r="E30" s="6">
        <v>0</v>
      </c>
      <c r="F30" s="6">
        <v>0</v>
      </c>
      <c r="G30" s="6">
        <f t="shared" si="8"/>
        <v>0</v>
      </c>
    </row>
    <row r="31" spans="1:7" x14ac:dyDescent="0.2">
      <c r="A31" s="26" t="s">
        <v>114</v>
      </c>
      <c r="B31" s="6">
        <v>0</v>
      </c>
      <c r="C31" s="6">
        <v>0</v>
      </c>
      <c r="D31" s="6">
        <f t="shared" si="7"/>
        <v>0</v>
      </c>
      <c r="E31" s="6">
        <v>0</v>
      </c>
      <c r="F31" s="6">
        <v>0</v>
      </c>
      <c r="G31" s="6">
        <f t="shared" si="8"/>
        <v>0</v>
      </c>
    </row>
    <row r="32" spans="1:7" x14ac:dyDescent="0.2">
      <c r="A32" s="26" t="s">
        <v>115</v>
      </c>
      <c r="B32" s="6">
        <v>0</v>
      </c>
      <c r="C32" s="6">
        <v>0</v>
      </c>
      <c r="D32" s="6">
        <f t="shared" si="7"/>
        <v>0</v>
      </c>
      <c r="E32" s="6">
        <v>0</v>
      </c>
      <c r="F32" s="6">
        <v>0</v>
      </c>
      <c r="G32" s="6">
        <f t="shared" si="8"/>
        <v>0</v>
      </c>
    </row>
    <row r="33" spans="1:7" x14ac:dyDescent="0.2">
      <c r="A33" s="26" t="s">
        <v>116</v>
      </c>
      <c r="B33" s="6">
        <v>0</v>
      </c>
      <c r="C33" s="6">
        <v>0</v>
      </c>
      <c r="D33" s="6">
        <f t="shared" si="7"/>
        <v>0</v>
      </c>
      <c r="E33" s="6">
        <v>0</v>
      </c>
      <c r="F33" s="6">
        <v>0</v>
      </c>
      <c r="G33" s="6">
        <f t="shared" si="8"/>
        <v>0</v>
      </c>
    </row>
    <row r="34" spans="1:7" x14ac:dyDescent="0.2">
      <c r="A34" s="26" t="s">
        <v>117</v>
      </c>
      <c r="B34" s="6">
        <v>0</v>
      </c>
      <c r="C34" s="6">
        <v>0</v>
      </c>
      <c r="D34" s="6">
        <f t="shared" si="7"/>
        <v>0</v>
      </c>
      <c r="E34" s="6">
        <v>0</v>
      </c>
      <c r="F34" s="6">
        <v>0</v>
      </c>
      <c r="G34" s="6">
        <f t="shared" si="8"/>
        <v>0</v>
      </c>
    </row>
    <row r="35" spans="1:7" x14ac:dyDescent="0.2">
      <c r="A35" s="17"/>
      <c r="B35" s="6"/>
      <c r="C35" s="6"/>
      <c r="D35" s="6"/>
      <c r="E35" s="6"/>
      <c r="F35" s="6"/>
      <c r="G35" s="6"/>
    </row>
    <row r="36" spans="1:7" x14ac:dyDescent="0.2">
      <c r="A36" s="16" t="s">
        <v>118</v>
      </c>
      <c r="B36" s="52">
        <f>SUM(B37:B40)</f>
        <v>0</v>
      </c>
      <c r="C36" s="52">
        <f t="shared" ref="C36:F36" si="9">SUM(C37:C40)</f>
        <v>0</v>
      </c>
      <c r="D36" s="52">
        <f t="shared" ref="D36:D40" si="10">+B36+C36</f>
        <v>0</v>
      </c>
      <c r="E36" s="52">
        <f t="shared" si="9"/>
        <v>0</v>
      </c>
      <c r="F36" s="52">
        <f t="shared" si="9"/>
        <v>0</v>
      </c>
      <c r="G36" s="52">
        <f t="shared" ref="G36:G40" si="11">+D36-E36</f>
        <v>0</v>
      </c>
    </row>
    <row r="37" spans="1:7" x14ac:dyDescent="0.2">
      <c r="A37" s="26" t="s">
        <v>119</v>
      </c>
      <c r="B37" s="6">
        <v>0</v>
      </c>
      <c r="C37" s="6">
        <v>0</v>
      </c>
      <c r="D37" s="6">
        <f t="shared" si="10"/>
        <v>0</v>
      </c>
      <c r="E37" s="6">
        <v>0</v>
      </c>
      <c r="F37" s="6">
        <v>0</v>
      </c>
      <c r="G37" s="6">
        <f t="shared" si="11"/>
        <v>0</v>
      </c>
    </row>
    <row r="38" spans="1:7" ht="22.5" x14ac:dyDescent="0.2">
      <c r="A38" s="26" t="s">
        <v>120</v>
      </c>
      <c r="B38" s="6">
        <v>0</v>
      </c>
      <c r="C38" s="6">
        <v>0</v>
      </c>
      <c r="D38" s="6">
        <f t="shared" si="10"/>
        <v>0</v>
      </c>
      <c r="E38" s="6">
        <v>0</v>
      </c>
      <c r="F38" s="6">
        <v>0</v>
      </c>
      <c r="G38" s="6">
        <f t="shared" si="11"/>
        <v>0</v>
      </c>
    </row>
    <row r="39" spans="1:7" x14ac:dyDescent="0.2">
      <c r="A39" s="26" t="s">
        <v>121</v>
      </c>
      <c r="B39" s="6">
        <v>0</v>
      </c>
      <c r="C39" s="6">
        <v>0</v>
      </c>
      <c r="D39" s="6">
        <f t="shared" si="10"/>
        <v>0</v>
      </c>
      <c r="E39" s="6">
        <v>0</v>
      </c>
      <c r="F39" s="6">
        <v>0</v>
      </c>
      <c r="G39" s="6">
        <f t="shared" si="11"/>
        <v>0</v>
      </c>
    </row>
    <row r="40" spans="1:7" x14ac:dyDescent="0.2">
      <c r="A40" s="26" t="s">
        <v>122</v>
      </c>
      <c r="B40" s="6">
        <v>0</v>
      </c>
      <c r="C40" s="6">
        <v>0</v>
      </c>
      <c r="D40" s="6">
        <f t="shared" si="10"/>
        <v>0</v>
      </c>
      <c r="E40" s="6">
        <v>0</v>
      </c>
      <c r="F40" s="6">
        <v>0</v>
      </c>
      <c r="G40" s="6">
        <f t="shared" si="11"/>
        <v>0</v>
      </c>
    </row>
    <row r="41" spans="1:7" x14ac:dyDescent="0.2">
      <c r="A41" s="17"/>
      <c r="B41" s="6"/>
      <c r="C41" s="6"/>
      <c r="D41" s="6"/>
      <c r="E41" s="6"/>
      <c r="F41" s="6"/>
      <c r="G41" s="6"/>
    </row>
    <row r="42" spans="1:7" x14ac:dyDescent="0.2">
      <c r="A42" s="19" t="s">
        <v>77</v>
      </c>
      <c r="B42" s="40">
        <f>+B16</f>
        <v>195542353</v>
      </c>
      <c r="C42" s="40">
        <f t="shared" ref="C42:G42" si="12">+C16</f>
        <v>216500000.00000003</v>
      </c>
      <c r="D42" s="40">
        <f t="shared" si="12"/>
        <v>412042353</v>
      </c>
      <c r="E42" s="40">
        <f t="shared" si="12"/>
        <v>205929968.16000003</v>
      </c>
      <c r="F42" s="40">
        <f t="shared" si="12"/>
        <v>204824220.17000002</v>
      </c>
      <c r="G42" s="40">
        <f t="shared" si="12"/>
        <v>206112384.83999997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purl.org/dc/terms/"/>
    <ds:schemaRef ds:uri="0c865bf4-0f22-4e4d-b041-7b0c1657e5a8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3C30751-0A0D-4099-B924-D6A8D86C4A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Claudia Elizabeth Casillas Villegas</cp:lastModifiedBy>
  <cp:revision/>
  <dcterms:created xsi:type="dcterms:W3CDTF">2014-02-10T03:37:14Z</dcterms:created>
  <dcterms:modified xsi:type="dcterms:W3CDTF">2024-02-29T19:54:17Z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